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6" yWindow="756" windowWidth="19140" windowHeight="4968"/>
  </bookViews>
  <sheets>
    <sheet name="London Population Estimates, 16" sheetId="5" r:id="rId1"/>
    <sheet name="Bills, MDA, Hearth Tax &amp; Census" sheetId="1" r:id="rId2"/>
    <sheet name="Extra Series" sheetId="4" r:id="rId3"/>
    <sheet name="Back projections " sheetId="6" r:id="rId4"/>
    <sheet name="Areas Mapped" sheetId="7" r:id="rId5"/>
    <sheet name="Extra Parochial Places" sheetId="8" r:id="rId6"/>
  </sheets>
  <definedNames>
    <definedName name="_xlnm.Print_Titles" localSheetId="1">'Bills, MDA, Hearth Tax &amp; Census'!#REF!,'Bills, MDA, Hearth Tax &amp; Census'!$1:$2</definedName>
    <definedName name="_xlnm.Print_Titles" localSheetId="0">'London Population Estimates, 16'!$A:$B,'London Population Estimates, 16'!$1:$2</definedName>
  </definedNames>
  <calcPr calcId="145621"/>
</workbook>
</file>

<file path=xl/calcChain.xml><?xml version="1.0" encoding="utf-8"?>
<calcChain xmlns="http://schemas.openxmlformats.org/spreadsheetml/2006/main">
  <c r="K134" i="5" l="1"/>
  <c r="L134" i="5"/>
  <c r="E134" i="5"/>
  <c r="F134" i="5"/>
  <c r="H75" i="6"/>
  <c r="F75" i="6"/>
  <c r="D75" i="6"/>
  <c r="O157" i="5" l="1"/>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O3" i="5"/>
  <c r="L157" i="5"/>
  <c r="L156" i="5"/>
  <c r="L155" i="5"/>
  <c r="L154" i="5"/>
  <c r="L153" i="5"/>
  <c r="L152" i="5"/>
  <c r="L151" i="5"/>
  <c r="L150" i="5"/>
  <c r="L149" i="5"/>
  <c r="L148" i="5"/>
  <c r="L147" i="5"/>
  <c r="L146" i="5"/>
  <c r="L145" i="5"/>
  <c r="L144" i="5"/>
  <c r="L143" i="5"/>
  <c r="L142" i="5"/>
  <c r="L141" i="5"/>
  <c r="L140" i="5"/>
  <c r="L139" i="5"/>
  <c r="L138" i="5"/>
  <c r="L137" i="5"/>
  <c r="L136" i="5"/>
  <c r="L135"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L3" i="5"/>
  <c r="I119" i="5"/>
  <c r="I115" i="5"/>
  <c r="I112" i="5"/>
  <c r="I111" i="5"/>
  <c r="I110" i="5"/>
  <c r="I109" i="5"/>
  <c r="I108" i="5"/>
  <c r="I107" i="5"/>
  <c r="I106" i="5"/>
  <c r="I105" i="5"/>
  <c r="I104"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4" i="5"/>
  <c r="I12" i="5"/>
  <c r="I11" i="5"/>
  <c r="I10" i="5"/>
  <c r="I9" i="5"/>
  <c r="I8" i="5"/>
  <c r="I7" i="5"/>
  <c r="I6" i="5"/>
  <c r="I5" i="5"/>
  <c r="I4" i="5"/>
  <c r="I3" i="5"/>
  <c r="F3" i="5"/>
  <c r="F157" i="5"/>
  <c r="F156" i="5"/>
  <c r="F155" i="5"/>
  <c r="F154" i="5"/>
  <c r="F153" i="5"/>
  <c r="F152" i="5"/>
  <c r="F151" i="5"/>
  <c r="F150" i="5"/>
  <c r="F149" i="5"/>
  <c r="F148" i="5"/>
  <c r="F147" i="5"/>
  <c r="F146" i="5"/>
  <c r="F145" i="5"/>
  <c r="F144" i="5"/>
  <c r="F143" i="5"/>
  <c r="F142" i="5"/>
  <c r="F141" i="5"/>
  <c r="F140" i="5"/>
  <c r="F139" i="5"/>
  <c r="F138" i="5"/>
  <c r="F137" i="5"/>
  <c r="F136" i="5"/>
  <c r="F135"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E141" i="5" l="1"/>
  <c r="E138" i="5"/>
  <c r="E155" i="5"/>
  <c r="E145" i="5"/>
  <c r="K141" i="5"/>
  <c r="D84" i="6"/>
  <c r="H84" i="6" s="1"/>
  <c r="K138" i="5"/>
  <c r="D83" i="6"/>
  <c r="H83" i="6" s="1"/>
  <c r="N155" i="5"/>
  <c r="K155" i="5"/>
  <c r="AD148" i="1"/>
  <c r="K156" i="5"/>
  <c r="E156" i="5"/>
  <c r="D79" i="6"/>
  <c r="F79" i="6" s="1"/>
  <c r="N156" i="5"/>
  <c r="N140" i="5"/>
  <c r="K140" i="5"/>
  <c r="E140" i="5"/>
  <c r="K103" i="5"/>
  <c r="K101" i="5"/>
  <c r="E103" i="5"/>
  <c r="E101" i="5"/>
  <c r="K137" i="5"/>
  <c r="E137" i="5"/>
  <c r="D78" i="6"/>
  <c r="F78" i="6" s="1"/>
  <c r="N137" i="5"/>
  <c r="D82" i="6"/>
  <c r="H82" i="6" s="1"/>
  <c r="K150" i="5"/>
  <c r="E150" i="5"/>
  <c r="D81" i="6"/>
  <c r="H81" i="6" s="1"/>
  <c r="N150" i="5"/>
  <c r="E148" i="5"/>
  <c r="K148" i="5"/>
  <c r="N148" i="5"/>
  <c r="N149" i="5"/>
  <c r="K149" i="5"/>
  <c r="E149" i="5"/>
  <c r="K133" i="5"/>
  <c r="E133" i="5"/>
  <c r="E121" i="5"/>
  <c r="K121" i="5"/>
  <c r="D77" i="6"/>
  <c r="F77" i="6" s="1"/>
  <c r="D76" i="6"/>
  <c r="H76" i="6" s="1"/>
  <c r="N133" i="5"/>
  <c r="E114" i="5"/>
  <c r="E125" i="5"/>
  <c r="E136" i="5"/>
  <c r="E143" i="5"/>
  <c r="D80" i="6"/>
  <c r="H80" i="6" s="1"/>
  <c r="H78" i="6" l="1"/>
  <c r="H79" i="6"/>
  <c r="F80" i="6"/>
  <c r="H77" i="6"/>
  <c r="F82" i="6"/>
  <c r="F84" i="6"/>
  <c r="F83" i="6"/>
  <c r="F81" i="6"/>
  <c r="F76" i="6"/>
  <c r="D74" i="6"/>
  <c r="F74" i="6" s="1"/>
  <c r="E122" i="5"/>
  <c r="D73" i="6"/>
  <c r="F73" i="6" s="1"/>
  <c r="E131" i="5"/>
  <c r="E128" i="5"/>
  <c r="E126" i="5"/>
  <c r="E116" i="5"/>
  <c r="D72" i="6"/>
  <c r="H72" i="6" s="1"/>
  <c r="H71" i="6"/>
  <c r="D71" i="6"/>
  <c r="F71" i="6" s="1"/>
  <c r="D70" i="6"/>
  <c r="H70" i="6" s="1"/>
  <c r="N52" i="5"/>
  <c r="H74" i="6" l="1"/>
  <c r="H73" i="6"/>
  <c r="F72" i="6"/>
  <c r="F70" i="6"/>
  <c r="D68" i="6"/>
  <c r="F68" i="6" s="1"/>
  <c r="D67" i="6"/>
  <c r="H67" i="6" s="1"/>
  <c r="D66" i="6"/>
  <c r="H66" i="6" s="1"/>
  <c r="D65" i="6"/>
  <c r="H65" i="6" s="1"/>
  <c r="D64" i="6"/>
  <c r="H64" i="6" s="1"/>
  <c r="F66" i="6" l="1"/>
  <c r="H68" i="6"/>
  <c r="F67" i="6"/>
  <c r="F65" i="6"/>
  <c r="F64" i="6"/>
  <c r="D62" i="6"/>
  <c r="F62" i="6" s="1"/>
  <c r="D61" i="6"/>
  <c r="F61" i="6" s="1"/>
  <c r="D63" i="6"/>
  <c r="H63" i="6" s="1"/>
  <c r="D59" i="6"/>
  <c r="H59" i="6" s="1"/>
  <c r="D55" i="6"/>
  <c r="H55" i="6" s="1"/>
  <c r="D54" i="6"/>
  <c r="H54" i="6" s="1"/>
  <c r="H53" i="6"/>
  <c r="D53" i="6"/>
  <c r="F53" i="6" s="1"/>
  <c r="D51" i="6"/>
  <c r="F51" i="6" s="1"/>
  <c r="D50" i="6"/>
  <c r="H50" i="6" s="1"/>
  <c r="H49" i="6"/>
  <c r="D49" i="6"/>
  <c r="F49" i="6" s="1"/>
  <c r="D48" i="6"/>
  <c r="F48" i="6" s="1"/>
  <c r="H61" i="6" l="1"/>
  <c r="H51" i="6"/>
  <c r="H48" i="6"/>
  <c r="F50" i="6"/>
  <c r="F54" i="6"/>
  <c r="H62" i="6"/>
  <c r="F63" i="6"/>
  <c r="F59" i="6"/>
  <c r="F55" i="6"/>
  <c r="D47" i="6"/>
  <c r="F47" i="6" s="1"/>
  <c r="D46" i="6"/>
  <c r="H46" i="6" s="1"/>
  <c r="H41" i="6"/>
  <c r="D41" i="6"/>
  <c r="F41" i="6" s="1"/>
  <c r="H43" i="6"/>
  <c r="F43" i="6"/>
  <c r="D43" i="6"/>
  <c r="D40" i="6"/>
  <c r="F40" i="6" s="1"/>
  <c r="D38" i="6"/>
  <c r="F38" i="6" s="1"/>
  <c r="D35" i="6"/>
  <c r="H35" i="6" s="1"/>
  <c r="D33" i="6"/>
  <c r="H33" i="6" s="1"/>
  <c r="D32" i="6"/>
  <c r="F32" i="6" s="1"/>
  <c r="D31" i="6"/>
  <c r="H31" i="6" s="1"/>
  <c r="D30" i="6"/>
  <c r="F30" i="6" s="1"/>
  <c r="D28" i="6"/>
  <c r="H28" i="6" s="1"/>
  <c r="D27" i="6"/>
  <c r="H27" i="6" s="1"/>
  <c r="D26" i="6"/>
  <c r="F26" i="6" s="1"/>
  <c r="D23" i="6"/>
  <c r="H23" i="6" s="1"/>
  <c r="D22" i="6"/>
  <c r="H22" i="6" s="1"/>
  <c r="D21" i="6"/>
  <c r="F21" i="6" s="1"/>
  <c r="H20" i="6"/>
  <c r="F20" i="6"/>
  <c r="D20" i="6"/>
  <c r="D19" i="6"/>
  <c r="H19" i="6" s="1"/>
  <c r="D18" i="6"/>
  <c r="H18" i="6" s="1"/>
  <c r="D17" i="6"/>
  <c r="H17" i="6" s="1"/>
  <c r="D16" i="6"/>
  <c r="F16" i="6" s="1"/>
  <c r="D15" i="6"/>
  <c r="H15" i="6" s="1"/>
  <c r="H14" i="6"/>
  <c r="D14" i="6"/>
  <c r="F14" i="6" s="1"/>
  <c r="D13" i="6"/>
  <c r="H13" i="6" s="1"/>
  <c r="D12" i="6"/>
  <c r="H12" i="6" s="1"/>
  <c r="D11" i="6"/>
  <c r="F11" i="6" s="1"/>
  <c r="D10" i="6"/>
  <c r="H10" i="6" s="1"/>
  <c r="D9" i="6"/>
  <c r="H9" i="6" s="1"/>
  <c r="D8" i="6"/>
  <c r="H8" i="6" s="1"/>
  <c r="D7" i="6"/>
  <c r="F7" i="6" s="1"/>
  <c r="D6" i="6"/>
  <c r="H6" i="6" s="1"/>
  <c r="D24" i="6"/>
  <c r="F24" i="6" s="1"/>
  <c r="D25" i="6"/>
  <c r="F25" i="6" s="1"/>
  <c r="D29" i="6"/>
  <c r="H29" i="6" s="1"/>
  <c r="D34" i="6"/>
  <c r="H34" i="6" s="1"/>
  <c r="F34" i="6"/>
  <c r="D36" i="6"/>
  <c r="F36" i="6" s="1"/>
  <c r="D37" i="6"/>
  <c r="F37" i="6" s="1"/>
  <c r="D39" i="6"/>
  <c r="F39" i="6" s="1"/>
  <c r="D4" i="6"/>
  <c r="F4" i="6" s="1"/>
  <c r="D5" i="6"/>
  <c r="F5" i="6" s="1"/>
  <c r="D3" i="6"/>
  <c r="F3" i="6" s="1"/>
  <c r="H30" i="6" l="1"/>
  <c r="F33" i="6"/>
  <c r="H38" i="6"/>
  <c r="F6" i="6"/>
  <c r="F27" i="6"/>
  <c r="H47" i="6"/>
  <c r="H36" i="6"/>
  <c r="F29" i="6"/>
  <c r="H7" i="6"/>
  <c r="F10" i="6"/>
  <c r="F15" i="6"/>
  <c r="F17" i="6"/>
  <c r="H21" i="6"/>
  <c r="H26" i="6"/>
  <c r="F31" i="6"/>
  <c r="H32" i="6"/>
  <c r="H40" i="6"/>
  <c r="F46" i="6"/>
  <c r="H39" i="6"/>
  <c r="H16" i="6"/>
  <c r="F35" i="6"/>
  <c r="F28" i="6"/>
  <c r="F23" i="6"/>
  <c r="F19" i="6"/>
  <c r="F22" i="6"/>
  <c r="F18" i="6"/>
  <c r="F13" i="6"/>
  <c r="F9" i="6"/>
  <c r="F12" i="6"/>
  <c r="F8" i="6"/>
  <c r="H24" i="6"/>
  <c r="H25" i="6"/>
  <c r="F3" i="7"/>
  <c r="G3" i="7" s="1"/>
  <c r="I3" i="7" s="1"/>
  <c r="F4" i="7"/>
  <c r="F5" i="7"/>
  <c r="G5" i="7" s="1"/>
  <c r="I5" i="7" s="1"/>
  <c r="F6" i="7"/>
  <c r="F7" i="7"/>
  <c r="G7" i="7" s="1"/>
  <c r="I7" i="7" s="1"/>
  <c r="F9" i="7"/>
  <c r="G9" i="7" s="1"/>
  <c r="I9" i="7" s="1"/>
  <c r="F10" i="7"/>
  <c r="G10" i="7" s="1"/>
  <c r="I10" i="7" s="1"/>
  <c r="F11" i="7"/>
  <c r="G11" i="7"/>
  <c r="I11" i="7" s="1"/>
  <c r="F12" i="7"/>
  <c r="G12" i="7" s="1"/>
  <c r="I12" i="7" s="1"/>
  <c r="F13" i="7"/>
  <c r="G13" i="7" s="1"/>
  <c r="I13" i="7" s="1"/>
  <c r="F14" i="7"/>
  <c r="G14" i="7" s="1"/>
  <c r="I14" i="7" s="1"/>
  <c r="F15" i="7"/>
  <c r="G15" i="7" s="1"/>
  <c r="I15" i="7" s="1"/>
  <c r="F16" i="7"/>
  <c r="G16" i="7" s="1"/>
  <c r="I16" i="7" s="1"/>
  <c r="F17" i="7"/>
  <c r="G17" i="7" s="1"/>
  <c r="I17" i="7" s="1"/>
  <c r="F18" i="7"/>
  <c r="G18" i="7" s="1"/>
  <c r="I18" i="7" s="1"/>
  <c r="F19" i="7"/>
  <c r="G19" i="7" s="1"/>
  <c r="I19" i="7" s="1"/>
  <c r="F20" i="7"/>
  <c r="G20" i="7" s="1"/>
  <c r="I20" i="7" s="1"/>
  <c r="F21" i="7"/>
  <c r="G21" i="7" s="1"/>
  <c r="I21" i="7" s="1"/>
  <c r="F22" i="7"/>
  <c r="G22" i="7" s="1"/>
  <c r="I22" i="7" s="1"/>
  <c r="F23" i="7"/>
  <c r="H5" i="6"/>
  <c r="D42" i="6"/>
  <c r="F42" i="6" s="1"/>
  <c r="D44" i="6"/>
  <c r="H44" i="6" s="1"/>
  <c r="D45" i="6"/>
  <c r="F45" i="6" s="1"/>
  <c r="D52" i="6"/>
  <c r="F52" i="6"/>
  <c r="D56" i="6"/>
  <c r="H56" i="6" s="1"/>
  <c r="D57" i="6"/>
  <c r="F57" i="6"/>
  <c r="H57" i="6"/>
  <c r="D58" i="6"/>
  <c r="H58" i="6" s="1"/>
  <c r="D60" i="6"/>
  <c r="F60" i="6" s="1"/>
  <c r="D69" i="6"/>
  <c r="H69" i="6" s="1"/>
  <c r="E14" i="5"/>
  <c r="K14" i="5"/>
  <c r="E70" i="5"/>
  <c r="F56" i="6" l="1"/>
  <c r="H45" i="6"/>
  <c r="F69" i="6"/>
  <c r="F58" i="6"/>
  <c r="F44" i="6"/>
  <c r="H60" i="6"/>
  <c r="H42" i="6"/>
  <c r="N134" i="5"/>
  <c r="N103" i="5"/>
  <c r="N101" i="5"/>
  <c r="N121" i="5"/>
  <c r="N122" i="5" l="1"/>
  <c r="N70" i="5"/>
  <c r="N141" i="5"/>
  <c r="N138" i="5" l="1"/>
  <c r="E92" i="5"/>
  <c r="K92" i="5"/>
  <c r="N92" i="5"/>
  <c r="N132" i="5" l="1"/>
  <c r="N131" i="5"/>
  <c r="N130" i="5"/>
  <c r="N129" i="5"/>
  <c r="N127" i="5"/>
  <c r="N128" i="5"/>
  <c r="N126" i="5"/>
  <c r="N124" i="5"/>
  <c r="N123" i="5"/>
  <c r="N142" i="5"/>
  <c r="N154" i="5"/>
  <c r="N153" i="5"/>
  <c r="N139" i="5"/>
  <c r="N152" i="5"/>
  <c r="N151" i="5"/>
  <c r="N157" i="5"/>
  <c r="N147" i="5"/>
  <c r="N146" i="5"/>
  <c r="N114" i="5"/>
  <c r="N145" i="5"/>
  <c r="N125" i="5"/>
  <c r="N144" i="5"/>
  <c r="N136" i="5"/>
  <c r="N135" i="5"/>
  <c r="N143" i="5"/>
  <c r="N102" i="5"/>
  <c r="N120" i="5"/>
  <c r="N119" i="5"/>
  <c r="N118" i="5"/>
  <c r="N117" i="5"/>
  <c r="N116" i="5"/>
  <c r="N115" i="5"/>
  <c r="N113" i="5"/>
  <c r="N112" i="5"/>
  <c r="N111" i="5"/>
  <c r="N104" i="5"/>
  <c r="N110" i="5"/>
  <c r="N109" i="5"/>
  <c r="N108" i="5"/>
  <c r="N107" i="5"/>
  <c r="N106" i="5"/>
  <c r="N105" i="5"/>
  <c r="N14" i="5"/>
  <c r="N100" i="5"/>
  <c r="N13" i="5"/>
  <c r="N99" i="5"/>
  <c r="N15" i="5"/>
  <c r="N98" i="5"/>
  <c r="N97" i="5"/>
  <c r="N94" i="5"/>
  <c r="N95" i="5"/>
  <c r="N93" i="5"/>
  <c r="N96" i="5"/>
  <c r="N91" i="5"/>
  <c r="N90" i="5"/>
  <c r="N89" i="5"/>
  <c r="N88" i="5"/>
  <c r="N87" i="5"/>
  <c r="N86" i="5"/>
  <c r="N85" i="5"/>
  <c r="N84" i="5"/>
  <c r="N83" i="5"/>
  <c r="N81" i="5"/>
  <c r="N80" i="5"/>
  <c r="N82" i="5"/>
  <c r="N79" i="5"/>
  <c r="N78" i="5"/>
  <c r="N77" i="5"/>
  <c r="N76" i="5"/>
  <c r="N75" i="5"/>
  <c r="N74" i="5"/>
  <c r="N73" i="5"/>
  <c r="N72" i="5"/>
  <c r="N71" i="5"/>
  <c r="N69" i="5"/>
  <c r="N65" i="5"/>
  <c r="N67" i="5"/>
  <c r="N66" i="5"/>
  <c r="N68" i="5"/>
  <c r="N64" i="5"/>
  <c r="N63" i="5"/>
  <c r="N62" i="5"/>
  <c r="N61" i="5"/>
  <c r="N59" i="5"/>
  <c r="N58" i="5"/>
  <c r="N57" i="5"/>
  <c r="N60" i="5"/>
  <c r="N56" i="5"/>
  <c r="N53" i="5"/>
  <c r="N55" i="5"/>
  <c r="N54" i="5"/>
  <c r="N51" i="5"/>
  <c r="N50" i="5"/>
  <c r="N48" i="5"/>
  <c r="N49" i="5"/>
  <c r="N47" i="5"/>
  <c r="N46" i="5"/>
  <c r="N45" i="5"/>
  <c r="N44" i="5"/>
  <c r="N43" i="5"/>
  <c r="N42" i="5"/>
  <c r="N41" i="5"/>
  <c r="N40" i="5"/>
  <c r="N39" i="5"/>
  <c r="N38" i="5"/>
  <c r="N37" i="5"/>
  <c r="N36" i="5"/>
  <c r="N35" i="5"/>
  <c r="N34" i="5"/>
  <c r="N33" i="5"/>
  <c r="N32" i="5"/>
  <c r="N31" i="5"/>
  <c r="N30" i="5"/>
  <c r="N12" i="5"/>
  <c r="N29" i="5"/>
  <c r="N28" i="5"/>
  <c r="N27" i="5"/>
  <c r="N26" i="5"/>
  <c r="N25" i="5"/>
  <c r="N24" i="5"/>
  <c r="N23" i="5"/>
  <c r="N22" i="5"/>
  <c r="N21" i="5"/>
  <c r="N20" i="5"/>
  <c r="N17" i="5"/>
  <c r="N19" i="5"/>
  <c r="N18" i="5"/>
  <c r="N6" i="5"/>
  <c r="N7" i="5"/>
  <c r="N8" i="5"/>
  <c r="N11" i="5"/>
  <c r="N10" i="5"/>
  <c r="N5" i="5"/>
  <c r="N9" i="5"/>
  <c r="N4" i="5"/>
  <c r="N3" i="5"/>
  <c r="N16" i="5"/>
  <c r="K132" i="5"/>
  <c r="K122" i="5"/>
  <c r="K131" i="5"/>
  <c r="K130" i="5"/>
  <c r="K129" i="5"/>
  <c r="K127" i="5"/>
  <c r="K128" i="5"/>
  <c r="K126" i="5"/>
  <c r="K124" i="5"/>
  <c r="K123" i="5"/>
  <c r="K142" i="5"/>
  <c r="K154" i="5"/>
  <c r="K153" i="5"/>
  <c r="K139" i="5"/>
  <c r="K152" i="5"/>
  <c r="K151" i="5"/>
  <c r="K157" i="5"/>
  <c r="K147" i="5"/>
  <c r="K146" i="5"/>
  <c r="K114" i="5"/>
  <c r="K145" i="5"/>
  <c r="K125" i="5"/>
  <c r="K144" i="5"/>
  <c r="K136" i="5"/>
  <c r="K135" i="5"/>
  <c r="K143" i="5"/>
  <c r="K102" i="5"/>
  <c r="K120" i="5"/>
  <c r="K119" i="5"/>
  <c r="K118" i="5"/>
  <c r="K117" i="5"/>
  <c r="K116" i="5"/>
  <c r="K115" i="5"/>
  <c r="K113" i="5"/>
  <c r="K112" i="5"/>
  <c r="K111" i="5"/>
  <c r="K104" i="5"/>
  <c r="K110" i="5"/>
  <c r="K109" i="5"/>
  <c r="K108" i="5"/>
  <c r="K107" i="5"/>
  <c r="K106" i="5"/>
  <c r="K105" i="5"/>
  <c r="K100" i="5"/>
  <c r="K13" i="5"/>
  <c r="K99" i="5"/>
  <c r="K15" i="5"/>
  <c r="K98" i="5"/>
  <c r="K97" i="5"/>
  <c r="K94" i="5"/>
  <c r="K95" i="5"/>
  <c r="K93" i="5"/>
  <c r="K96" i="5"/>
  <c r="K91" i="5"/>
  <c r="K90" i="5"/>
  <c r="K89" i="5"/>
  <c r="K88" i="5"/>
  <c r="K87" i="5"/>
  <c r="K86" i="5"/>
  <c r="K85" i="5"/>
  <c r="K84" i="5"/>
  <c r="K83" i="5"/>
  <c r="K81" i="5"/>
  <c r="K80" i="5"/>
  <c r="K82" i="5"/>
  <c r="K79" i="5"/>
  <c r="K78" i="5"/>
  <c r="K77" i="5"/>
  <c r="K76" i="5"/>
  <c r="K75" i="5"/>
  <c r="K74" i="5"/>
  <c r="K73" i="5"/>
  <c r="K72" i="5"/>
  <c r="K71" i="5"/>
  <c r="K69" i="5"/>
  <c r="K70" i="5"/>
  <c r="K65" i="5"/>
  <c r="K67" i="5"/>
  <c r="K66" i="5"/>
  <c r="K68" i="5"/>
  <c r="K64" i="5"/>
  <c r="K63" i="5"/>
  <c r="K62" i="5"/>
  <c r="K61" i="5"/>
  <c r="K59" i="5"/>
  <c r="K58" i="5"/>
  <c r="K57" i="5"/>
  <c r="K60" i="5"/>
  <c r="K56" i="5"/>
  <c r="K53" i="5"/>
  <c r="K55" i="5"/>
  <c r="K54" i="5"/>
  <c r="K52" i="5"/>
  <c r="K51" i="5"/>
  <c r="K50" i="5"/>
  <c r="K48" i="5"/>
  <c r="K49" i="5"/>
  <c r="K47" i="5"/>
  <c r="K46" i="5"/>
  <c r="K45" i="5"/>
  <c r="K44" i="5"/>
  <c r="K43" i="5"/>
  <c r="K42" i="5"/>
  <c r="K41" i="5"/>
  <c r="K40" i="5"/>
  <c r="K39" i="5"/>
  <c r="K38" i="5"/>
  <c r="K37" i="5"/>
  <c r="K36" i="5"/>
  <c r="K35" i="5"/>
  <c r="K34" i="5"/>
  <c r="K33" i="5"/>
  <c r="K32" i="5"/>
  <c r="K31" i="5"/>
  <c r="K30" i="5"/>
  <c r="K12" i="5"/>
  <c r="K29" i="5"/>
  <c r="K28" i="5"/>
  <c r="K27" i="5"/>
  <c r="K26" i="5"/>
  <c r="K25" i="5"/>
  <c r="K24" i="5"/>
  <c r="K23" i="5"/>
  <c r="K22" i="5"/>
  <c r="K21" i="5"/>
  <c r="K20" i="5"/>
  <c r="K17" i="5"/>
  <c r="K19" i="5"/>
  <c r="K18" i="5"/>
  <c r="K6" i="5"/>
  <c r="K7" i="5"/>
  <c r="K8" i="5"/>
  <c r="K11" i="5"/>
  <c r="K10" i="5"/>
  <c r="K5" i="5"/>
  <c r="K9" i="5"/>
  <c r="K4" i="5"/>
  <c r="K3" i="5"/>
  <c r="K16" i="5"/>
  <c r="H106" i="5"/>
  <c r="H119" i="5"/>
  <c r="H115" i="5"/>
  <c r="H112" i="5"/>
  <c r="H111" i="5"/>
  <c r="H104" i="5"/>
  <c r="H110" i="5"/>
  <c r="H109" i="5"/>
  <c r="H108" i="5"/>
  <c r="H107" i="5"/>
  <c r="H105" i="5"/>
  <c r="H14" i="5"/>
  <c r="H85" i="5"/>
  <c r="H84" i="5"/>
  <c r="H83" i="5"/>
  <c r="H81" i="5"/>
  <c r="H80" i="5"/>
  <c r="H82" i="5"/>
  <c r="H79" i="5"/>
  <c r="H78" i="5"/>
  <c r="H77" i="5"/>
  <c r="H76" i="5"/>
  <c r="H75" i="5"/>
  <c r="H74" i="5"/>
  <c r="H73" i="5"/>
  <c r="H72" i="5"/>
  <c r="H71" i="5"/>
  <c r="H69" i="5"/>
  <c r="H70" i="5"/>
  <c r="H65" i="5"/>
  <c r="H67" i="5"/>
  <c r="H66" i="5"/>
  <c r="H68" i="5"/>
  <c r="H64" i="5"/>
  <c r="H63" i="5"/>
  <c r="H62" i="5"/>
  <c r="H61" i="5"/>
  <c r="H59" i="5"/>
  <c r="H58" i="5"/>
  <c r="H57" i="5"/>
  <c r="H60" i="5"/>
  <c r="H56" i="5"/>
  <c r="H53" i="5"/>
  <c r="H55" i="5"/>
  <c r="H54" i="5"/>
  <c r="H52" i="5"/>
  <c r="H51" i="5"/>
  <c r="H50" i="5"/>
  <c r="H48" i="5"/>
  <c r="H49" i="5"/>
  <c r="H47" i="5"/>
  <c r="H46" i="5"/>
  <c r="H45" i="5"/>
  <c r="H44" i="5"/>
  <c r="H43" i="5"/>
  <c r="H42" i="5"/>
  <c r="H41" i="5"/>
  <c r="H40" i="5"/>
  <c r="H39" i="5"/>
  <c r="H38" i="5"/>
  <c r="H37" i="5"/>
  <c r="H36" i="5"/>
  <c r="H35" i="5"/>
  <c r="H34" i="5"/>
  <c r="H33" i="5"/>
  <c r="H32" i="5"/>
  <c r="H31" i="5"/>
  <c r="H30" i="5"/>
  <c r="H12" i="5"/>
  <c r="H29" i="5"/>
  <c r="H28" i="5"/>
  <c r="H27" i="5"/>
  <c r="H26" i="5"/>
  <c r="H25" i="5"/>
  <c r="H24" i="5"/>
  <c r="H23" i="5"/>
  <c r="H22" i="5"/>
  <c r="H21" i="5"/>
  <c r="H20" i="5"/>
  <c r="H17" i="5"/>
  <c r="H19" i="5"/>
  <c r="H18" i="5"/>
  <c r="H6" i="5"/>
  <c r="H7" i="5"/>
  <c r="H8" i="5"/>
  <c r="H11" i="5"/>
  <c r="H10" i="5"/>
  <c r="H5" i="5"/>
  <c r="H9" i="5"/>
  <c r="H4" i="5"/>
  <c r="H3" i="5"/>
  <c r="E16" i="5"/>
  <c r="H16" i="5"/>
  <c r="E132" i="5"/>
  <c r="E130" i="5"/>
  <c r="E129" i="5"/>
  <c r="E127" i="5"/>
  <c r="E124" i="5"/>
  <c r="E123" i="5"/>
  <c r="E142" i="5"/>
  <c r="E154" i="5"/>
  <c r="E153" i="5"/>
  <c r="E139" i="5"/>
  <c r="E152" i="5"/>
  <c r="E151" i="5"/>
  <c r="E157" i="5"/>
  <c r="E147" i="5"/>
  <c r="E146" i="5"/>
  <c r="E144" i="5"/>
  <c r="E135" i="5"/>
  <c r="E102" i="5"/>
  <c r="E120" i="5"/>
  <c r="E119" i="5"/>
  <c r="E118" i="5"/>
  <c r="E117" i="5"/>
  <c r="E115" i="5"/>
  <c r="E113" i="5"/>
  <c r="E112" i="5"/>
  <c r="E111" i="5"/>
  <c r="E104" i="5"/>
  <c r="E110" i="5"/>
  <c r="E109" i="5"/>
  <c r="E108" i="5"/>
  <c r="E107" i="5"/>
  <c r="E106" i="5"/>
  <c r="E105" i="5"/>
  <c r="E100" i="5"/>
  <c r="E13" i="5"/>
  <c r="E99" i="5"/>
  <c r="E15" i="5"/>
  <c r="E98" i="5"/>
  <c r="E97" i="5"/>
  <c r="E94" i="5"/>
  <c r="E95" i="5"/>
  <c r="E93" i="5"/>
  <c r="E96" i="5"/>
  <c r="E91" i="5"/>
  <c r="E90" i="5"/>
  <c r="E89" i="5"/>
  <c r="E88" i="5"/>
  <c r="E87" i="5"/>
  <c r="E86" i="5"/>
  <c r="E85" i="5"/>
  <c r="E84" i="5"/>
  <c r="E83" i="5"/>
  <c r="E81" i="5"/>
  <c r="E80" i="5"/>
  <c r="E82" i="5"/>
  <c r="E79" i="5"/>
  <c r="E78" i="5"/>
  <c r="E77" i="5"/>
  <c r="E76" i="5"/>
  <c r="E75" i="5"/>
  <c r="E74" i="5"/>
  <c r="E73" i="5"/>
  <c r="E72" i="5"/>
  <c r="E71" i="5"/>
  <c r="E69" i="5"/>
  <c r="E65" i="5"/>
  <c r="E67" i="5"/>
  <c r="E66" i="5"/>
  <c r="E68" i="5"/>
  <c r="E64" i="5"/>
  <c r="E63" i="5"/>
  <c r="E62" i="5"/>
  <c r="E61" i="5"/>
  <c r="E59" i="5"/>
  <c r="E58" i="5"/>
  <c r="E57" i="5"/>
  <c r="E60" i="5"/>
  <c r="E56" i="5"/>
  <c r="E53" i="5"/>
  <c r="E55" i="5"/>
  <c r="E54" i="5"/>
  <c r="E52" i="5"/>
  <c r="E51" i="5"/>
  <c r="E50" i="5"/>
  <c r="E48" i="5"/>
  <c r="E49" i="5"/>
  <c r="E47" i="5"/>
  <c r="E46" i="5"/>
  <c r="E45" i="5"/>
  <c r="E44" i="5"/>
  <c r="E43" i="5"/>
  <c r="E42" i="5"/>
  <c r="E41" i="5"/>
  <c r="E40" i="5"/>
  <c r="E39" i="5"/>
  <c r="E38" i="5"/>
  <c r="E37" i="5"/>
  <c r="E36" i="5"/>
  <c r="E35" i="5"/>
  <c r="E34" i="5"/>
  <c r="E33" i="5"/>
  <c r="E32" i="5"/>
  <c r="E31" i="5"/>
  <c r="E30" i="5"/>
  <c r="E12" i="5"/>
  <c r="E29" i="5"/>
  <c r="E28" i="5"/>
  <c r="E27" i="5"/>
  <c r="E26" i="5"/>
  <c r="E25" i="5"/>
  <c r="E24" i="5"/>
  <c r="E23" i="5"/>
  <c r="E22" i="5"/>
  <c r="E21" i="5"/>
  <c r="E20" i="5"/>
  <c r="E17" i="5"/>
  <c r="E19" i="5"/>
  <c r="E18" i="5"/>
  <c r="E6" i="5"/>
  <c r="E7" i="5"/>
  <c r="E8" i="5"/>
  <c r="E11" i="5"/>
  <c r="E10" i="5"/>
  <c r="E5" i="5"/>
  <c r="E9" i="5"/>
  <c r="E4" i="5"/>
  <c r="E3" i="5"/>
  <c r="Q165" i="1" l="1"/>
  <c r="AJ4" i="1" l="1"/>
  <c r="AJ5" i="1"/>
  <c r="AJ6" i="1"/>
  <c r="AJ7" i="1"/>
  <c r="AJ8" i="1"/>
  <c r="AJ9" i="1"/>
  <c r="AJ10" i="1"/>
  <c r="AJ12" i="1"/>
  <c r="AJ13" i="1"/>
  <c r="AJ14" i="1"/>
  <c r="AJ15" i="1"/>
  <c r="AJ18" i="1"/>
  <c r="AJ19" i="1"/>
  <c r="AJ22" i="1"/>
  <c r="AJ23" i="1"/>
  <c r="AJ24" i="1"/>
  <c r="AJ25" i="1"/>
  <c r="AJ28" i="1"/>
  <c r="AJ29" i="1"/>
  <c r="AJ30" i="1"/>
  <c r="AJ31" i="1"/>
  <c r="AJ32" i="1"/>
  <c r="AJ33" i="1"/>
  <c r="AJ35" i="1"/>
  <c r="AJ36" i="1"/>
  <c r="AJ37" i="1"/>
  <c r="AJ38" i="1"/>
  <c r="AJ39" i="1"/>
  <c r="AJ43" i="1"/>
  <c r="AJ44" i="1"/>
  <c r="AJ45" i="1"/>
  <c r="AJ47" i="1"/>
  <c r="AJ49" i="1"/>
  <c r="AJ51" i="1"/>
  <c r="AJ52" i="1"/>
  <c r="AJ53" i="1"/>
  <c r="AJ54" i="1"/>
  <c r="AJ55" i="1"/>
  <c r="AJ59" i="1"/>
  <c r="AJ60" i="1"/>
  <c r="AJ61" i="1"/>
  <c r="AJ62" i="1"/>
  <c r="AJ63" i="1"/>
  <c r="AJ64" i="1"/>
  <c r="AJ65" i="1"/>
  <c r="AJ66" i="1"/>
  <c r="AJ67" i="1"/>
  <c r="AJ69" i="1"/>
  <c r="AJ72" i="1"/>
  <c r="AJ73" i="1"/>
  <c r="AJ74" i="1"/>
  <c r="AJ76" i="1"/>
  <c r="AJ77" i="1"/>
  <c r="AJ78" i="1"/>
  <c r="AJ79" i="1"/>
  <c r="AJ80" i="1"/>
  <c r="AJ81" i="1"/>
  <c r="AJ82" i="1"/>
  <c r="AJ83" i="1"/>
  <c r="AJ84" i="1"/>
  <c r="AJ85" i="1"/>
  <c r="AJ86" i="1"/>
  <c r="AJ87" i="1"/>
  <c r="AJ88" i="1"/>
  <c r="AJ89" i="1"/>
  <c r="AJ90" i="1"/>
  <c r="AJ92" i="1"/>
  <c r="AJ93" i="1"/>
  <c r="AJ95" i="1"/>
  <c r="AJ96" i="1"/>
  <c r="AJ99" i="1"/>
  <c r="AJ101" i="1"/>
  <c r="AJ102" i="1"/>
  <c r="AJ103" i="1"/>
  <c r="AJ104" i="1"/>
  <c r="AJ105" i="1"/>
  <c r="AJ108" i="1"/>
  <c r="AJ109" i="1"/>
  <c r="AJ111" i="1"/>
  <c r="AJ135" i="1"/>
  <c r="AJ139" i="1"/>
  <c r="AJ140" i="1"/>
  <c r="AJ151" i="1"/>
  <c r="AJ155" i="1"/>
  <c r="AJ156"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3" i="1"/>
  <c r="AF165" i="1"/>
  <c r="AD165" i="1"/>
  <c r="AD164" i="1"/>
  <c r="AD163" i="1"/>
  <c r="AD159" i="1"/>
  <c r="AD158" i="1"/>
  <c r="AD157" i="1"/>
  <c r="AD156" i="1"/>
  <c r="AD155" i="1"/>
  <c r="AD154" i="1"/>
  <c r="AD153" i="1"/>
  <c r="AD152" i="1"/>
  <c r="AD151" i="1"/>
  <c r="AD150" i="1"/>
  <c r="AD149" i="1"/>
  <c r="AD147" i="1"/>
  <c r="AD146" i="1"/>
  <c r="AD145" i="1"/>
  <c r="AD144" i="1"/>
  <c r="AD143" i="1"/>
  <c r="AD142" i="1"/>
  <c r="AD141" i="1"/>
  <c r="AD140" i="1"/>
  <c r="AD139" i="1"/>
  <c r="AD138" i="1"/>
  <c r="AD137" i="1"/>
  <c r="AD136" i="1"/>
  <c r="AD135" i="1"/>
  <c r="AD134" i="1"/>
  <c r="AD133" i="1"/>
  <c r="AD132" i="1"/>
  <c r="AD131" i="1"/>
  <c r="AD130" i="1"/>
  <c r="AD129" i="1"/>
  <c r="AD128" i="1"/>
  <c r="AD117" i="1"/>
  <c r="AD116" i="1"/>
  <c r="AD115" i="1"/>
  <c r="AD114" i="1"/>
  <c r="AD113" i="1"/>
  <c r="AD112" i="1"/>
  <c r="AD111" i="1"/>
  <c r="AD110" i="1"/>
  <c r="AD109" i="1"/>
  <c r="AD108" i="1"/>
  <c r="AD107" i="1"/>
  <c r="AD106" i="1"/>
  <c r="AD105" i="1"/>
  <c r="AD104" i="1"/>
  <c r="AD103" i="1"/>
  <c r="AD102" i="1"/>
  <c r="AD101"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AD3" i="1"/>
  <c r="P138" i="1"/>
  <c r="AJ165" i="1" l="1"/>
  <c r="P165" i="1"/>
  <c r="P164" i="1"/>
  <c r="P163" i="1"/>
  <c r="P159" i="1"/>
  <c r="P157" i="1"/>
  <c r="P156" i="1"/>
  <c r="P155" i="1"/>
  <c r="P154" i="1"/>
  <c r="P151" i="1"/>
  <c r="P150" i="1"/>
  <c r="P149" i="1"/>
  <c r="P147" i="1"/>
  <c r="P146" i="1"/>
  <c r="P145" i="1"/>
  <c r="P144" i="1"/>
  <c r="P143" i="1"/>
  <c r="P142" i="1"/>
  <c r="P140" i="1"/>
  <c r="P139" i="1"/>
  <c r="P137" i="1"/>
  <c r="P136" i="1"/>
  <c r="P135" i="1"/>
  <c r="P131" i="1"/>
  <c r="P129" i="1"/>
  <c r="P117" i="1"/>
  <c r="P116" i="1"/>
  <c r="P115" i="1"/>
  <c r="P114" i="1"/>
  <c r="P113" i="1"/>
  <c r="P111" i="1"/>
  <c r="P110" i="1"/>
  <c r="P109" i="1"/>
  <c r="P108" i="1"/>
  <c r="P107" i="1"/>
  <c r="P106" i="1"/>
  <c r="P105" i="1"/>
  <c r="P104" i="1"/>
  <c r="P103" i="1"/>
  <c r="P102" i="1"/>
  <c r="P101"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 r="L166" i="4" l="1"/>
  <c r="J166" i="4"/>
  <c r="F166" i="4"/>
  <c r="D166" i="4"/>
  <c r="L165" i="4"/>
  <c r="J165" i="4"/>
  <c r="F165" i="4"/>
  <c r="D165" i="4"/>
  <c r="L164" i="4"/>
  <c r="J164" i="4"/>
  <c r="F164" i="4"/>
  <c r="D164" i="4"/>
  <c r="L163" i="4"/>
  <c r="J163" i="4"/>
  <c r="F163" i="4"/>
  <c r="D163" i="4"/>
  <c r="M162" i="4"/>
  <c r="K162" i="4"/>
  <c r="L162" i="4" s="1"/>
  <c r="I162" i="4"/>
  <c r="H162" i="4"/>
  <c r="G162" i="4"/>
  <c r="E162" i="4"/>
  <c r="F162" i="4" s="1"/>
  <c r="C162" i="4"/>
  <c r="D162" i="4" s="1"/>
  <c r="L161" i="4"/>
  <c r="J161" i="4"/>
  <c r="F161" i="4"/>
  <c r="D161" i="4"/>
  <c r="L160" i="4"/>
  <c r="J160" i="4"/>
  <c r="F160" i="4"/>
  <c r="D160" i="4"/>
  <c r="L159" i="4"/>
  <c r="J159" i="4"/>
  <c r="F159" i="4"/>
  <c r="D159" i="4"/>
  <c r="L158" i="4"/>
  <c r="J158" i="4"/>
  <c r="F158" i="4"/>
  <c r="D158" i="4"/>
  <c r="L157" i="4"/>
  <c r="J157" i="4"/>
  <c r="F157" i="4"/>
  <c r="D157" i="4"/>
  <c r="L156" i="4"/>
  <c r="J156" i="4"/>
  <c r="F156" i="4"/>
  <c r="D156" i="4"/>
  <c r="L155" i="4"/>
  <c r="J155" i="4"/>
  <c r="F155" i="4"/>
  <c r="D155" i="4"/>
  <c r="L154" i="4"/>
  <c r="J154" i="4"/>
  <c r="F154" i="4"/>
  <c r="D154" i="4"/>
  <c r="L153" i="4"/>
  <c r="J153" i="4"/>
  <c r="F153" i="4"/>
  <c r="D153" i="4"/>
  <c r="L152" i="4"/>
  <c r="J152" i="4"/>
  <c r="F152" i="4"/>
  <c r="D152" i="4"/>
  <c r="L151" i="4"/>
  <c r="J151" i="4"/>
  <c r="F151" i="4"/>
  <c r="D151" i="4"/>
  <c r="L150" i="4"/>
  <c r="J150" i="4"/>
  <c r="F150" i="4"/>
  <c r="D150" i="4"/>
  <c r="L149" i="4"/>
  <c r="J149" i="4"/>
  <c r="F149" i="4"/>
  <c r="D149" i="4"/>
  <c r="L148" i="4"/>
  <c r="J148" i="4"/>
  <c r="F148" i="4"/>
  <c r="D148" i="4"/>
  <c r="L147" i="4"/>
  <c r="J147" i="4"/>
  <c r="F147" i="4"/>
  <c r="D147" i="4"/>
  <c r="L146" i="4"/>
  <c r="J146" i="4"/>
  <c r="F146" i="4"/>
  <c r="D146" i="4"/>
  <c r="L145" i="4"/>
  <c r="J145" i="4"/>
  <c r="F145" i="4"/>
  <c r="D145" i="4"/>
  <c r="L144" i="4"/>
  <c r="J144" i="4"/>
  <c r="F144" i="4"/>
  <c r="D144" i="4"/>
  <c r="L143" i="4"/>
  <c r="J143" i="4"/>
  <c r="F143" i="4"/>
  <c r="D143" i="4"/>
  <c r="L142" i="4"/>
  <c r="J142" i="4"/>
  <c r="F142" i="4"/>
  <c r="D142" i="4"/>
  <c r="L141" i="4"/>
  <c r="J141" i="4"/>
  <c r="F141" i="4"/>
  <c r="D141" i="4"/>
  <c r="L140" i="4"/>
  <c r="J140" i="4"/>
  <c r="F140" i="4"/>
  <c r="D140" i="4"/>
  <c r="L139" i="4"/>
  <c r="J139" i="4"/>
  <c r="F139" i="4"/>
  <c r="D139" i="4"/>
  <c r="L138" i="4"/>
  <c r="J138" i="4"/>
  <c r="F138" i="4"/>
  <c r="D138" i="4"/>
  <c r="L137" i="4"/>
  <c r="J137" i="4"/>
  <c r="F137" i="4"/>
  <c r="D137" i="4"/>
  <c r="L136" i="4"/>
  <c r="J136" i="4"/>
  <c r="F136" i="4"/>
  <c r="D136" i="4"/>
  <c r="L135" i="4"/>
  <c r="J135" i="4"/>
  <c r="F135" i="4"/>
  <c r="D135" i="4"/>
  <c r="L134" i="4"/>
  <c r="J134" i="4"/>
  <c r="F134" i="4"/>
  <c r="D134" i="4"/>
  <c r="L133" i="4"/>
  <c r="J133" i="4"/>
  <c r="F133" i="4"/>
  <c r="D133" i="4"/>
  <c r="L132" i="4"/>
  <c r="J132" i="4"/>
  <c r="F132" i="4"/>
  <c r="D132" i="4"/>
  <c r="L131" i="4"/>
  <c r="J131" i="4"/>
  <c r="F131" i="4"/>
  <c r="D131" i="4"/>
  <c r="L130" i="4"/>
  <c r="J130" i="4"/>
  <c r="F130" i="4"/>
  <c r="D130" i="4"/>
  <c r="L129" i="4"/>
  <c r="J129" i="4"/>
  <c r="F129" i="4"/>
  <c r="D129" i="4"/>
  <c r="L128" i="4"/>
  <c r="J128" i="4"/>
  <c r="F128" i="4"/>
  <c r="D128" i="4"/>
  <c r="L127" i="4"/>
  <c r="J127" i="4"/>
  <c r="F127" i="4"/>
  <c r="D127" i="4"/>
  <c r="L126" i="4"/>
  <c r="J126" i="4"/>
  <c r="F126" i="4"/>
  <c r="D126" i="4"/>
  <c r="L125" i="4"/>
  <c r="J125" i="4"/>
  <c r="F125" i="4"/>
  <c r="D125" i="4"/>
  <c r="L124" i="4"/>
  <c r="J124" i="4"/>
  <c r="F124" i="4"/>
  <c r="D124" i="4"/>
  <c r="L123" i="4"/>
  <c r="J123" i="4"/>
  <c r="F123" i="4"/>
  <c r="D123" i="4"/>
  <c r="L122" i="4"/>
  <c r="J122" i="4"/>
  <c r="F122" i="4"/>
  <c r="D122" i="4"/>
  <c r="L121" i="4"/>
  <c r="J121" i="4"/>
  <c r="F121" i="4"/>
  <c r="D121" i="4"/>
  <c r="L120" i="4"/>
  <c r="J120" i="4"/>
  <c r="F120" i="4"/>
  <c r="D120" i="4"/>
  <c r="L119" i="4"/>
  <c r="J119" i="4"/>
  <c r="F119" i="4"/>
  <c r="D119" i="4"/>
  <c r="L118" i="4"/>
  <c r="J118" i="4"/>
  <c r="F118" i="4"/>
  <c r="D118" i="4"/>
  <c r="L117" i="4"/>
  <c r="J117" i="4"/>
  <c r="F117" i="4"/>
  <c r="D117" i="4"/>
  <c r="L116" i="4"/>
  <c r="J116" i="4"/>
  <c r="F116" i="4"/>
  <c r="D116" i="4"/>
  <c r="L115" i="4"/>
  <c r="J115" i="4"/>
  <c r="F115" i="4"/>
  <c r="D115" i="4"/>
  <c r="L114" i="4"/>
  <c r="J114" i="4"/>
  <c r="F114" i="4"/>
  <c r="D114" i="4"/>
  <c r="L113" i="4"/>
  <c r="J113" i="4"/>
  <c r="F113" i="4"/>
  <c r="D113" i="4"/>
  <c r="L112" i="4"/>
  <c r="J112" i="4"/>
  <c r="F112" i="4"/>
  <c r="D112" i="4"/>
  <c r="L111" i="4"/>
  <c r="J111" i="4"/>
  <c r="F111" i="4"/>
  <c r="D111" i="4"/>
  <c r="L110" i="4"/>
  <c r="J110" i="4"/>
  <c r="F110" i="4"/>
  <c r="D110" i="4"/>
  <c r="L109" i="4"/>
  <c r="J109" i="4"/>
  <c r="F109" i="4"/>
  <c r="D109" i="4"/>
  <c r="L108" i="4"/>
  <c r="J108" i="4"/>
  <c r="F108" i="4"/>
  <c r="D108" i="4"/>
  <c r="L107" i="4"/>
  <c r="J107" i="4"/>
  <c r="F107" i="4"/>
  <c r="D107" i="4"/>
  <c r="L106" i="4"/>
  <c r="J106" i="4"/>
  <c r="F106" i="4"/>
  <c r="D106" i="4"/>
  <c r="L105" i="4"/>
  <c r="J105" i="4"/>
  <c r="F105" i="4"/>
  <c r="D105" i="4"/>
  <c r="L104" i="4"/>
  <c r="J104" i="4"/>
  <c r="F104" i="4"/>
  <c r="D104" i="4"/>
  <c r="L103" i="4"/>
  <c r="J103" i="4"/>
  <c r="F103" i="4"/>
  <c r="D103" i="4"/>
  <c r="L102" i="4"/>
  <c r="J102" i="4"/>
  <c r="F102" i="4"/>
  <c r="D102" i="4"/>
  <c r="L101" i="4"/>
  <c r="J101" i="4"/>
  <c r="F101" i="4"/>
  <c r="D101" i="4"/>
  <c r="L100" i="4"/>
  <c r="J100" i="4"/>
  <c r="F100" i="4"/>
  <c r="D100" i="4"/>
  <c r="L99" i="4"/>
  <c r="J99" i="4"/>
  <c r="F99" i="4"/>
  <c r="D99" i="4"/>
  <c r="L98" i="4"/>
  <c r="J98" i="4"/>
  <c r="F98" i="4"/>
  <c r="D98" i="4"/>
  <c r="L97" i="4"/>
  <c r="J97" i="4"/>
  <c r="F97" i="4"/>
  <c r="D97" i="4"/>
  <c r="L96" i="4"/>
  <c r="J96" i="4"/>
  <c r="F96" i="4"/>
  <c r="D96" i="4"/>
  <c r="L95" i="4"/>
  <c r="J95" i="4"/>
  <c r="F95" i="4"/>
  <c r="D95" i="4"/>
  <c r="L94" i="4"/>
  <c r="J94" i="4"/>
  <c r="F94" i="4"/>
  <c r="D94" i="4"/>
  <c r="L93" i="4"/>
  <c r="J93" i="4"/>
  <c r="F93" i="4"/>
  <c r="D93" i="4"/>
  <c r="L92" i="4"/>
  <c r="J92" i="4"/>
  <c r="F92" i="4"/>
  <c r="D92" i="4"/>
  <c r="L91" i="4"/>
  <c r="J91" i="4"/>
  <c r="F91" i="4"/>
  <c r="D91" i="4"/>
  <c r="L90" i="4"/>
  <c r="J90" i="4"/>
  <c r="F90" i="4"/>
  <c r="D90" i="4"/>
  <c r="L89" i="4"/>
  <c r="J89" i="4"/>
  <c r="F89" i="4"/>
  <c r="D89" i="4"/>
  <c r="L88" i="4"/>
  <c r="J88" i="4"/>
  <c r="F88" i="4"/>
  <c r="D88" i="4"/>
  <c r="L87" i="4"/>
  <c r="J87" i="4"/>
  <c r="F87" i="4"/>
  <c r="D87" i="4"/>
  <c r="L86" i="4"/>
  <c r="J86" i="4"/>
  <c r="F86" i="4"/>
  <c r="D86" i="4"/>
  <c r="L85" i="4"/>
  <c r="J85" i="4"/>
  <c r="F85" i="4"/>
  <c r="D85" i="4"/>
  <c r="L84" i="4"/>
  <c r="J84" i="4"/>
  <c r="F84" i="4"/>
  <c r="D84" i="4"/>
  <c r="L83" i="4"/>
  <c r="J83" i="4"/>
  <c r="F83" i="4"/>
  <c r="D83" i="4"/>
  <c r="L82" i="4"/>
  <c r="J82" i="4"/>
  <c r="F82" i="4"/>
  <c r="D82" i="4"/>
  <c r="L81" i="4"/>
  <c r="J81" i="4"/>
  <c r="F81" i="4"/>
  <c r="D81" i="4"/>
  <c r="L80" i="4"/>
  <c r="J80" i="4"/>
  <c r="F80" i="4"/>
  <c r="D80" i="4"/>
  <c r="L79" i="4"/>
  <c r="J79" i="4"/>
  <c r="F79" i="4"/>
  <c r="D79" i="4"/>
  <c r="L78" i="4"/>
  <c r="J78" i="4"/>
  <c r="F78" i="4"/>
  <c r="D78" i="4"/>
  <c r="L77" i="4"/>
  <c r="J77" i="4"/>
  <c r="F77" i="4"/>
  <c r="D77" i="4"/>
  <c r="L76" i="4"/>
  <c r="J76" i="4"/>
  <c r="F76" i="4"/>
  <c r="D76" i="4"/>
  <c r="L75" i="4"/>
  <c r="J75" i="4"/>
  <c r="F75" i="4"/>
  <c r="D75" i="4"/>
  <c r="L74" i="4"/>
  <c r="J74" i="4"/>
  <c r="F74" i="4"/>
  <c r="D74" i="4"/>
  <c r="L73" i="4"/>
  <c r="J73" i="4"/>
  <c r="F73" i="4"/>
  <c r="D73" i="4"/>
  <c r="L72" i="4"/>
  <c r="J72" i="4"/>
  <c r="F72" i="4"/>
  <c r="D72" i="4"/>
  <c r="L71" i="4"/>
  <c r="J71" i="4"/>
  <c r="F71" i="4"/>
  <c r="D71" i="4"/>
  <c r="L70" i="4"/>
  <c r="J70" i="4"/>
  <c r="F70" i="4"/>
  <c r="D70" i="4"/>
  <c r="L69" i="4"/>
  <c r="J69" i="4"/>
  <c r="F69" i="4"/>
  <c r="D69" i="4"/>
  <c r="L68" i="4"/>
  <c r="J68" i="4"/>
  <c r="F68" i="4"/>
  <c r="D68" i="4"/>
  <c r="L67" i="4"/>
  <c r="J67" i="4"/>
  <c r="F67" i="4"/>
  <c r="D67" i="4"/>
  <c r="L66" i="4"/>
  <c r="J66" i="4"/>
  <c r="F66" i="4"/>
  <c r="D66" i="4"/>
  <c r="L65" i="4"/>
  <c r="J65" i="4"/>
  <c r="F65" i="4"/>
  <c r="D65" i="4"/>
  <c r="L64" i="4"/>
  <c r="J64" i="4"/>
  <c r="F64" i="4"/>
  <c r="D64" i="4"/>
  <c r="L63" i="4"/>
  <c r="J63" i="4"/>
  <c r="F63" i="4"/>
  <c r="D63" i="4"/>
  <c r="L62" i="4"/>
  <c r="J62" i="4"/>
  <c r="F62" i="4"/>
  <c r="D62" i="4"/>
  <c r="L61" i="4"/>
  <c r="J61" i="4"/>
  <c r="F61" i="4"/>
  <c r="D61" i="4"/>
  <c r="L60" i="4"/>
  <c r="J60" i="4"/>
  <c r="F60" i="4"/>
  <c r="D60" i="4"/>
  <c r="L59" i="4"/>
  <c r="J59" i="4"/>
  <c r="F59" i="4"/>
  <c r="D59" i="4"/>
  <c r="L58" i="4"/>
  <c r="J58" i="4"/>
  <c r="F58" i="4"/>
  <c r="D58" i="4"/>
  <c r="L57" i="4"/>
  <c r="J57" i="4"/>
  <c r="F57" i="4"/>
  <c r="D57" i="4"/>
  <c r="L56" i="4"/>
  <c r="J56" i="4"/>
  <c r="F56" i="4"/>
  <c r="D56" i="4"/>
  <c r="L55" i="4"/>
  <c r="J55" i="4"/>
  <c r="F55" i="4"/>
  <c r="D55" i="4"/>
  <c r="L54" i="4"/>
  <c r="J54" i="4"/>
  <c r="F54" i="4"/>
  <c r="D54" i="4"/>
  <c r="L53" i="4"/>
  <c r="J53" i="4"/>
  <c r="F53" i="4"/>
  <c r="D53" i="4"/>
  <c r="L52" i="4"/>
  <c r="J52" i="4"/>
  <c r="F52" i="4"/>
  <c r="D52" i="4"/>
  <c r="L51" i="4"/>
  <c r="J51" i="4"/>
  <c r="F51" i="4"/>
  <c r="D51" i="4"/>
  <c r="L50" i="4"/>
  <c r="J50" i="4"/>
  <c r="F50" i="4"/>
  <c r="D50" i="4"/>
  <c r="L49" i="4"/>
  <c r="J49" i="4"/>
  <c r="F49" i="4"/>
  <c r="D49" i="4"/>
  <c r="L48" i="4"/>
  <c r="J48" i="4"/>
  <c r="F48" i="4"/>
  <c r="D48" i="4"/>
  <c r="L47" i="4"/>
  <c r="J47" i="4"/>
  <c r="F47" i="4"/>
  <c r="D47" i="4"/>
  <c r="L46" i="4"/>
  <c r="J46" i="4"/>
  <c r="F46" i="4"/>
  <c r="D46" i="4"/>
  <c r="L45" i="4"/>
  <c r="J45" i="4"/>
  <c r="F45" i="4"/>
  <c r="D45" i="4"/>
  <c r="L44" i="4"/>
  <c r="J44" i="4"/>
  <c r="F44" i="4"/>
  <c r="D44" i="4"/>
  <c r="L43" i="4"/>
  <c r="J43" i="4"/>
  <c r="F43" i="4"/>
  <c r="D43" i="4"/>
  <c r="L42" i="4"/>
  <c r="J42" i="4"/>
  <c r="F42" i="4"/>
  <c r="D42" i="4"/>
  <c r="L41" i="4"/>
  <c r="J41" i="4"/>
  <c r="F41" i="4"/>
  <c r="D41" i="4"/>
  <c r="L40" i="4"/>
  <c r="J40" i="4"/>
  <c r="F40" i="4"/>
  <c r="D40" i="4"/>
  <c r="L39" i="4"/>
  <c r="J39" i="4"/>
  <c r="F39" i="4"/>
  <c r="D39" i="4"/>
  <c r="L38" i="4"/>
  <c r="J38" i="4"/>
  <c r="F38" i="4"/>
  <c r="D38" i="4"/>
  <c r="L37" i="4"/>
  <c r="J37" i="4"/>
  <c r="F37" i="4"/>
  <c r="D37" i="4"/>
  <c r="L36" i="4"/>
  <c r="J36" i="4"/>
  <c r="F36" i="4"/>
  <c r="D36" i="4"/>
  <c r="L35" i="4"/>
  <c r="J35" i="4"/>
  <c r="F35" i="4"/>
  <c r="D35" i="4"/>
  <c r="L34" i="4"/>
  <c r="J34" i="4"/>
  <c r="F34" i="4"/>
  <c r="D34" i="4"/>
  <c r="L33" i="4"/>
  <c r="J33" i="4"/>
  <c r="F33" i="4"/>
  <c r="D33" i="4"/>
  <c r="L32" i="4"/>
  <c r="J32" i="4"/>
  <c r="F32" i="4"/>
  <c r="D32" i="4"/>
  <c r="L31" i="4"/>
  <c r="J31" i="4"/>
  <c r="F31" i="4"/>
  <c r="D31" i="4"/>
  <c r="L30" i="4"/>
  <c r="J30" i="4"/>
  <c r="F30" i="4"/>
  <c r="D30" i="4"/>
  <c r="L29" i="4"/>
  <c r="J29" i="4"/>
  <c r="F29" i="4"/>
  <c r="D29" i="4"/>
  <c r="L28" i="4"/>
  <c r="J28" i="4"/>
  <c r="F28" i="4"/>
  <c r="D28" i="4"/>
  <c r="L27" i="4"/>
  <c r="J27" i="4"/>
  <c r="F27" i="4"/>
  <c r="D27" i="4"/>
  <c r="L26" i="4"/>
  <c r="J26" i="4"/>
  <c r="F26" i="4"/>
  <c r="D26" i="4"/>
  <c r="L25" i="4"/>
  <c r="J25" i="4"/>
  <c r="F25" i="4"/>
  <c r="D25" i="4"/>
  <c r="L24" i="4"/>
  <c r="J24" i="4"/>
  <c r="F24" i="4"/>
  <c r="D24" i="4"/>
  <c r="L23" i="4"/>
  <c r="J23" i="4"/>
  <c r="F23" i="4"/>
  <c r="D23" i="4"/>
  <c r="L22" i="4"/>
  <c r="J22" i="4"/>
  <c r="F22" i="4"/>
  <c r="D22" i="4"/>
  <c r="L21" i="4"/>
  <c r="J21" i="4"/>
  <c r="F21" i="4"/>
  <c r="D21" i="4"/>
  <c r="L20" i="4"/>
  <c r="J20" i="4"/>
  <c r="F20" i="4"/>
  <c r="D20" i="4"/>
  <c r="L19" i="4"/>
  <c r="J19" i="4"/>
  <c r="F19" i="4"/>
  <c r="D19" i="4"/>
  <c r="L18" i="4"/>
  <c r="J18" i="4"/>
  <c r="F18" i="4"/>
  <c r="D18" i="4"/>
  <c r="L17" i="4"/>
  <c r="J17" i="4"/>
  <c r="F17" i="4"/>
  <c r="D17" i="4"/>
  <c r="L16" i="4"/>
  <c r="J16" i="4"/>
  <c r="F16" i="4"/>
  <c r="D16" i="4"/>
  <c r="L15" i="4"/>
  <c r="J15" i="4"/>
  <c r="F15" i="4"/>
  <c r="D15" i="4"/>
  <c r="L14" i="4"/>
  <c r="J14" i="4"/>
  <c r="F14" i="4"/>
  <c r="D14" i="4"/>
  <c r="L13" i="4"/>
  <c r="J13" i="4"/>
  <c r="F13" i="4"/>
  <c r="D13" i="4"/>
  <c r="L12" i="4"/>
  <c r="J12" i="4"/>
  <c r="F12" i="4"/>
  <c r="D12" i="4"/>
  <c r="L11" i="4"/>
  <c r="J11" i="4"/>
  <c r="F11" i="4"/>
  <c r="D11" i="4"/>
  <c r="L10" i="4"/>
  <c r="J10" i="4"/>
  <c r="F10" i="4"/>
  <c r="D10" i="4"/>
  <c r="L9" i="4"/>
  <c r="J9" i="4"/>
  <c r="F9" i="4"/>
  <c r="D9" i="4"/>
  <c r="L8" i="4"/>
  <c r="J8" i="4"/>
  <c r="F8" i="4"/>
  <c r="D8" i="4"/>
  <c r="L7" i="4"/>
  <c r="J7" i="4"/>
  <c r="F7" i="4"/>
  <c r="D7" i="4"/>
  <c r="L6" i="4"/>
  <c r="J6" i="4"/>
  <c r="F6" i="4"/>
  <c r="D6" i="4"/>
  <c r="L5" i="4"/>
  <c r="J5" i="4"/>
  <c r="F5" i="4"/>
  <c r="D5" i="4"/>
  <c r="L4" i="4"/>
  <c r="J4" i="4"/>
  <c r="F4" i="4"/>
  <c r="D4" i="4"/>
  <c r="L3" i="4"/>
  <c r="J3" i="4"/>
  <c r="F3" i="4"/>
  <c r="D3" i="4"/>
  <c r="N162" i="4"/>
  <c r="J162" i="4" l="1"/>
  <c r="AE165" i="1" l="1"/>
</calcChain>
</file>

<file path=xl/comments1.xml><?xml version="1.0" encoding="utf-8"?>
<comments xmlns="http://schemas.openxmlformats.org/spreadsheetml/2006/main">
  <authors>
    <author>humqth</author>
  </authors>
  <commentList>
    <comment ref="D1" authorId="0">
      <text>
        <r>
          <rPr>
            <b/>
            <sz val="9"/>
            <color indexed="81"/>
            <rFont val="Tahoma"/>
            <family val="2"/>
          </rPr>
          <t>humqth: In five instances, figures generated from the Bills have been replaced by back projections calculated from the 1801 Census.</t>
        </r>
      </text>
    </comment>
    <comment ref="J1" authorId="0">
      <text>
        <r>
          <rPr>
            <b/>
            <sz val="9"/>
            <color indexed="81"/>
            <rFont val="Tahoma"/>
            <family val="2"/>
          </rPr>
          <t>humqth: In seven instances, a back projection from the 1801 census has been used in preference to a figure calculated from the Bills.</t>
        </r>
        <r>
          <rPr>
            <sz val="9"/>
            <color indexed="81"/>
            <rFont val="Tahoma"/>
            <family val="2"/>
          </rPr>
          <t xml:space="preserve">
</t>
        </r>
      </text>
    </comment>
    <comment ref="C3" authorId="0">
      <text>
        <r>
          <rPr>
            <b/>
            <sz val="9"/>
            <color indexed="81"/>
            <rFont val="Tahoma"/>
            <family val="2"/>
          </rPr>
          <t>humqth:</t>
        </r>
        <r>
          <rPr>
            <sz val="9"/>
            <color indexed="81"/>
            <rFont val="Tahoma"/>
            <family val="2"/>
          </rPr>
          <t xml:space="preserve">
There are two separate parts of this parish on Mola's list: 45830; 2422.  The first figure is adjusted down 15613 for River area</t>
        </r>
      </text>
    </comment>
    <comment ref="D3" authorId="0">
      <text>
        <r>
          <rPr>
            <b/>
            <sz val="9"/>
            <color indexed="81"/>
            <rFont val="Tahoma"/>
            <family val="2"/>
          </rPr>
          <t>humqth:</t>
        </r>
        <r>
          <rPr>
            <sz val="9"/>
            <color indexed="81"/>
            <rFont val="Tahoma"/>
            <family val="2"/>
          </rPr>
          <t xml:space="preserve">
The figure from the Bills is historically low, and has been replaced by that from the MDA.  The Bills gave a figure of 1843.</t>
        </r>
      </text>
    </comment>
    <comment ref="J3" authorId="0">
      <text>
        <r>
          <rPr>
            <b/>
            <sz val="9"/>
            <color indexed="81"/>
            <rFont val="Tahoma"/>
            <family val="2"/>
          </rPr>
          <t>humqth:</t>
        </r>
        <r>
          <rPr>
            <sz val="9"/>
            <color indexed="81"/>
            <rFont val="Tahoma"/>
            <family val="2"/>
          </rPr>
          <t xml:space="preserve">
The figure as calculated from the Bills appears low (1587), and has been replaced with a figure derived from the 1801 census.</t>
        </r>
      </text>
    </comment>
    <comment ref="D4" authorId="0">
      <text>
        <r>
          <rPr>
            <b/>
            <sz val="9"/>
            <color indexed="81"/>
            <rFont val="Tahoma"/>
            <family val="2"/>
          </rPr>
          <t>humqth:</t>
        </r>
        <r>
          <rPr>
            <sz val="9"/>
            <color indexed="81"/>
            <rFont val="Tahoma"/>
            <family val="2"/>
          </rPr>
          <t xml:space="preserve">
The Bills gave an anomolously low figure of 400.  This has been replaced by a figure from the MDA.</t>
        </r>
      </text>
    </comment>
    <comment ref="J4" authorId="0">
      <text>
        <r>
          <rPr>
            <b/>
            <sz val="9"/>
            <color indexed="81"/>
            <rFont val="Tahoma"/>
            <family val="2"/>
          </rPr>
          <t>humqth:</t>
        </r>
        <r>
          <rPr>
            <sz val="9"/>
            <color indexed="81"/>
            <rFont val="Tahoma"/>
            <family val="2"/>
          </rPr>
          <t xml:space="preserve">
Figure recalculated from the 1801 census.  The Bills gave a figure of 193.</t>
        </r>
      </text>
    </comment>
    <comment ref="D5" authorId="0">
      <text>
        <r>
          <rPr>
            <b/>
            <sz val="9"/>
            <color indexed="81"/>
            <rFont val="Tahoma"/>
            <family val="2"/>
          </rPr>
          <t>humqth:</t>
        </r>
        <r>
          <rPr>
            <sz val="9"/>
            <color indexed="81"/>
            <rFont val="Tahoma"/>
            <family val="2"/>
          </rPr>
          <t xml:space="preserve">
This figure was generated from the 1801 Census is improbably high at 313; while the Bills suggest a lower figure of 8.  The figure from the MDA has been used here (197).</t>
        </r>
      </text>
    </comment>
    <comment ref="J5" authorId="0">
      <text>
        <r>
          <rPr>
            <b/>
            <sz val="9"/>
            <color indexed="81"/>
            <rFont val="Tahoma"/>
            <family val="2"/>
          </rPr>
          <t>humqth:This figure was generated from the 1801 Census.  The Bills suggest a lower figure of 13.</t>
        </r>
        <r>
          <rPr>
            <sz val="9"/>
            <color indexed="81"/>
            <rFont val="Tahoma"/>
            <family val="2"/>
          </rPr>
          <t xml:space="preserve">
</t>
        </r>
      </text>
    </comment>
    <comment ref="D6" authorId="0">
      <text>
        <r>
          <rPr>
            <b/>
            <sz val="9"/>
            <color indexed="81"/>
            <rFont val="Tahoma"/>
            <family val="2"/>
          </rPr>
          <t>humqth:</t>
        </r>
        <r>
          <rPr>
            <sz val="9"/>
            <color indexed="81"/>
            <rFont val="Tahoma"/>
            <family val="2"/>
          </rPr>
          <t xml:space="preserve">
Figure from the Bills was low (700), and has been replaced from the figure from the MDA (810).</t>
        </r>
      </text>
    </comment>
    <comment ref="J6" authorId="0">
      <text>
        <r>
          <rPr>
            <b/>
            <sz val="9"/>
            <color indexed="81"/>
            <rFont val="Tahoma"/>
            <family val="2"/>
          </rPr>
          <t>humqth:</t>
        </r>
        <r>
          <rPr>
            <sz val="9"/>
            <color indexed="81"/>
            <rFont val="Tahoma"/>
            <family val="2"/>
          </rPr>
          <t xml:space="preserve">
Figure from the Bills was low (547), and has been recalculated as a midway point between the 1801 census figure of 1124, and the MDA population of 810 (909).</t>
        </r>
      </text>
    </comment>
    <comment ref="C7" authorId="0">
      <text>
        <r>
          <rPr>
            <b/>
            <sz val="9"/>
            <color indexed="81"/>
            <rFont val="Tahoma"/>
            <family val="2"/>
          </rPr>
          <t>humqth:</t>
        </r>
        <r>
          <rPr>
            <sz val="9"/>
            <color indexed="81"/>
            <rFont val="Tahoma"/>
            <family val="2"/>
          </rPr>
          <t xml:space="preserve">
This parish is divided into two distinct areas and is bisected by the parish of St Ethelburga.  These two areas (8741sqm and 25500sqm) have been combined for this exercise.</t>
        </r>
      </text>
    </comment>
    <comment ref="D7" authorId="0">
      <text>
        <r>
          <rPr>
            <b/>
            <sz val="9"/>
            <color indexed="81"/>
            <rFont val="Tahoma"/>
            <family val="2"/>
          </rPr>
          <t>humqth:</t>
        </r>
        <r>
          <rPr>
            <sz val="9"/>
            <color indexed="81"/>
            <rFont val="Tahoma"/>
            <family val="2"/>
          </rPr>
          <t xml:space="preserve">
Figure from the Bills was low (1307), and has been replaced from the figure from the MDA (1552).</t>
        </r>
      </text>
    </comment>
    <comment ref="J7" authorId="0">
      <text>
        <r>
          <rPr>
            <b/>
            <sz val="9"/>
            <color indexed="81"/>
            <rFont val="Tahoma"/>
            <family val="2"/>
          </rPr>
          <t>humqth:</t>
        </r>
        <r>
          <rPr>
            <sz val="9"/>
            <color indexed="81"/>
            <rFont val="Tahoma"/>
            <family val="2"/>
          </rPr>
          <t xml:space="preserve">
Figure from the Bills was low (1034), and has been recalculated from the 1801 census.</t>
        </r>
      </text>
    </comment>
    <comment ref="D8" authorId="0">
      <text>
        <r>
          <rPr>
            <b/>
            <sz val="9"/>
            <color indexed="81"/>
            <rFont val="Tahoma"/>
            <family val="2"/>
          </rPr>
          <t>humqth:</t>
        </r>
        <r>
          <rPr>
            <sz val="9"/>
            <color indexed="81"/>
            <rFont val="Tahoma"/>
            <family val="2"/>
          </rPr>
          <t xml:space="preserve">
The Bills figure was low (673), and has been replaced by one taken from the MDA (869)</t>
        </r>
      </text>
    </comment>
    <comment ref="J8" authorId="0">
      <text>
        <r>
          <rPr>
            <b/>
            <sz val="9"/>
            <color indexed="81"/>
            <rFont val="Tahoma"/>
            <family val="2"/>
          </rPr>
          <t>humqth:</t>
        </r>
        <r>
          <rPr>
            <sz val="9"/>
            <color indexed="81"/>
            <rFont val="Tahoma"/>
            <family val="2"/>
          </rPr>
          <t xml:space="preserve">
Figure from the Bills was low (460), and has been recalculated from the 1801 census.</t>
        </r>
      </text>
    </comment>
    <comment ref="C9" authorId="0">
      <text>
        <r>
          <rPr>
            <b/>
            <sz val="9"/>
            <color indexed="81"/>
            <rFont val="Tahoma"/>
            <family val="2"/>
          </rPr>
          <t>humqth:</t>
        </r>
        <r>
          <rPr>
            <sz val="9"/>
            <color indexed="81"/>
            <rFont val="Tahoma"/>
            <family val="2"/>
          </rPr>
          <t xml:space="preserve">
Adjusted down 8202 for River area</t>
        </r>
      </text>
    </comment>
    <comment ref="M9" authorId="0">
      <text>
        <r>
          <rPr>
            <b/>
            <sz val="9"/>
            <color indexed="81"/>
            <rFont val="Tahoma"/>
            <family val="2"/>
          </rPr>
          <t>humqth:</t>
        </r>
        <r>
          <rPr>
            <sz val="9"/>
            <color indexed="81"/>
            <rFont val="Tahoma"/>
            <family val="2"/>
          </rPr>
          <t xml:space="preserve">
The 1801 census figure appearing improbably low (572), a calculation was made on the basis of the 1740s Bills data.</t>
        </r>
      </text>
    </comment>
    <comment ref="C10" authorId="0">
      <text>
        <r>
          <rPr>
            <b/>
            <sz val="9"/>
            <color indexed="81"/>
            <rFont val="Tahoma"/>
            <family val="2"/>
          </rPr>
          <t>humqth:</t>
        </r>
        <r>
          <rPr>
            <sz val="9"/>
            <color indexed="81"/>
            <rFont val="Tahoma"/>
            <family val="2"/>
          </rPr>
          <t xml:space="preserve">
There are two entries in Mola's figures for the same name: 844, 13856.  The second figure is adjusted down 8767 for River area</t>
        </r>
      </text>
    </comment>
    <comment ref="D11" authorId="0">
      <text>
        <r>
          <rPr>
            <b/>
            <sz val="9"/>
            <color indexed="81"/>
            <rFont val="Tahoma"/>
            <family val="2"/>
          </rPr>
          <t>humqth:</t>
        </r>
        <r>
          <rPr>
            <sz val="9"/>
            <color indexed="81"/>
            <rFont val="Tahoma"/>
            <family val="2"/>
          </rPr>
          <t xml:space="preserve">
The Bills figure was low (554), and has been replaced by one taken from the MDA (648)</t>
        </r>
      </text>
    </comment>
    <comment ref="J11" authorId="0">
      <text>
        <r>
          <rPr>
            <b/>
            <sz val="9"/>
            <color indexed="81"/>
            <rFont val="Tahoma"/>
            <family val="2"/>
          </rPr>
          <t>humqth:</t>
        </r>
        <r>
          <rPr>
            <sz val="9"/>
            <color indexed="81"/>
            <rFont val="Tahoma"/>
            <family val="2"/>
          </rPr>
          <t xml:space="preserve">
Figure from the Bills was low (418), and has been recalculated from the 1801 census.</t>
        </r>
      </text>
    </comment>
    <comment ref="A13" authorId="0">
      <text>
        <r>
          <rPr>
            <b/>
            <sz val="9"/>
            <color indexed="81"/>
            <rFont val="Tahoma"/>
            <family val="2"/>
          </rPr>
          <t xml:space="preserve">humqth:
</t>
        </r>
        <r>
          <rPr>
            <sz val="9"/>
            <color indexed="81"/>
            <rFont val="Tahoma"/>
            <family val="2"/>
          </rPr>
          <t>Holy Trinity the Less was amalgamated with St Michael Queenhithe in the early seventeenth century.  It survived as a separate listing the Bills of Mortality, but was included in the figure for the 1801 census, under St Michael Queenhithe. The listings used reflect the separate figures from the Bills (1690s: 333, 840 and 1740s: 299, 673).  For 1801, the total of 827 provided for each parish has been divided as a proportion derived from the land area.  The area for St Michael Queenhithe has been reduced to account for the river, and also the area of Queen Hithe Dock, and is calculated at 16,016 sqm.  The resulting proportion is 72% to St Michael, and 28% to Holy Trininty, to give the 1801 figures of 595 for St Michael Queenhithe, and 232 for Holy Trinity the Less.</t>
        </r>
      </text>
    </comment>
    <comment ref="M13" authorId="0">
      <text>
        <r>
          <rPr>
            <b/>
            <sz val="9"/>
            <color indexed="81"/>
            <rFont val="Tahoma"/>
            <family val="2"/>
          </rPr>
          <t>humqth:</t>
        </r>
        <r>
          <rPr>
            <sz val="9"/>
            <color indexed="81"/>
            <rFont val="Tahoma"/>
            <family val="2"/>
          </rPr>
          <t xml:space="preserve">
Holy Trinity the Less was amalgamated with St Michael Queenhithe in the early seventeenth century.  It survived as a separate listing the Bills of Mortality, but was included in the figure for the 1801 census, under St Michael Queenhithe. The listings used reflect the separate figures from the Bills (1690s: 333, 840 and 1740s: 299, 673).  For 1801, the total of 827 provided for each parish has been divided as a proportion derived from the land area.  The area for St Michael Queenhithe has been reduced to account for the river, and also the area of Queen Hithe Dock, and is calculated at 16,016 sqm.  The resulting proportion is 72% to St Michael, and 28% to Holy Trininty, to give the 1801 figures of 595 for St Michael Queenhithe, and 232 for Holy Trinity the Less.</t>
        </r>
      </text>
    </comment>
    <comment ref="C14" authorId="0">
      <text>
        <r>
          <rPr>
            <b/>
            <sz val="9"/>
            <color indexed="81"/>
            <rFont val="Tahoma"/>
            <family val="2"/>
          </rPr>
          <t>humqth:</t>
        </r>
        <r>
          <rPr>
            <sz val="9"/>
            <color indexed="81"/>
            <rFont val="Tahoma"/>
            <family val="2"/>
          </rPr>
          <t xml:space="preserve">
Adjusted down 12678 for River area</t>
        </r>
      </text>
    </comment>
    <comment ref="D14" authorId="0">
      <text>
        <r>
          <rPr>
            <b/>
            <sz val="9"/>
            <color indexed="81"/>
            <rFont val="Tahoma"/>
            <family val="2"/>
          </rPr>
          <t>humqth:</t>
        </r>
        <r>
          <rPr>
            <sz val="9"/>
            <color indexed="81"/>
            <rFont val="Tahoma"/>
            <family val="2"/>
          </rPr>
          <t xml:space="preserve">
Derived from the 1801 census.  No figure is given in the Bills.</t>
        </r>
      </text>
    </comment>
    <comment ref="J14" authorId="0">
      <text>
        <r>
          <rPr>
            <b/>
            <sz val="9"/>
            <color indexed="81"/>
            <rFont val="Tahoma"/>
            <family val="2"/>
          </rPr>
          <t>humqth:</t>
        </r>
        <r>
          <rPr>
            <sz val="9"/>
            <color indexed="81"/>
            <rFont val="Tahoma"/>
            <family val="2"/>
          </rPr>
          <t xml:space="preserve">
Derived from the 1801 census.  No figure is given in the Bills.</t>
        </r>
      </text>
    </comment>
    <comment ref="J15" authorId="0">
      <text>
        <r>
          <rPr>
            <b/>
            <sz val="9"/>
            <color indexed="81"/>
            <rFont val="Tahoma"/>
            <family val="2"/>
          </rPr>
          <t>humqth:</t>
        </r>
        <r>
          <rPr>
            <sz val="9"/>
            <color indexed="81"/>
            <rFont val="Tahoma"/>
            <family val="2"/>
          </rPr>
          <t xml:space="preserve">
This figure was generated from the 1801 Census (529).  The Bills suggest a lower figure of 323.</t>
        </r>
      </text>
    </comment>
    <comment ref="A16" authorId="0">
      <text>
        <r>
          <rPr>
            <b/>
            <sz val="9"/>
            <color indexed="81"/>
            <rFont val="Tahoma"/>
            <family val="2"/>
          </rPr>
          <t>humqth:</t>
        </r>
        <r>
          <rPr>
            <sz val="9"/>
            <color indexed="81"/>
            <rFont val="Tahoma"/>
            <family val="2"/>
          </rPr>
          <t xml:space="preserve">
St Alban Wood Street in the Bills</t>
        </r>
      </text>
    </comment>
    <comment ref="D16" authorId="0">
      <text>
        <r>
          <rPr>
            <b/>
            <sz val="9"/>
            <color indexed="81"/>
            <rFont val="Tahoma"/>
            <family val="2"/>
          </rPr>
          <t>humqth:</t>
        </r>
        <r>
          <rPr>
            <sz val="9"/>
            <color indexed="81"/>
            <rFont val="Tahoma"/>
            <family val="2"/>
          </rPr>
          <t xml:space="preserve">
The figure from the Bills is historically low, and has been replaced by that from the MDA.  The Bills gave a figure of 486.</t>
        </r>
      </text>
    </comment>
    <comment ref="C17" authorId="0">
      <text>
        <r>
          <rPr>
            <b/>
            <sz val="9"/>
            <color indexed="81"/>
            <rFont val="Tahoma"/>
            <family val="2"/>
          </rPr>
          <t>humqth:</t>
        </r>
        <r>
          <rPr>
            <sz val="9"/>
            <color indexed="81"/>
            <rFont val="Tahoma"/>
            <family val="2"/>
          </rPr>
          <t xml:space="preserve">
Adjusted down 11062 for River area</t>
        </r>
      </text>
    </comment>
    <comment ref="J17" authorId="0">
      <text>
        <r>
          <rPr>
            <b/>
            <sz val="9"/>
            <color indexed="81"/>
            <rFont val="Tahoma"/>
            <family val="2"/>
          </rPr>
          <t>humqth:</t>
        </r>
        <r>
          <rPr>
            <sz val="9"/>
            <color indexed="81"/>
            <rFont val="Tahoma"/>
            <family val="2"/>
          </rPr>
          <t xml:space="preserve">
Figure from the Bills was high (1497), and has been recalculated from the 1801 census. (1004)</t>
        </r>
      </text>
    </comment>
    <comment ref="D18" authorId="0">
      <text>
        <r>
          <rPr>
            <b/>
            <sz val="9"/>
            <color indexed="81"/>
            <rFont val="Tahoma"/>
            <family val="2"/>
          </rPr>
          <t>humqth:</t>
        </r>
        <r>
          <rPr>
            <sz val="9"/>
            <color indexed="81"/>
            <rFont val="Tahoma"/>
            <family val="2"/>
          </rPr>
          <t xml:space="preserve">
Figure from the Bills was low (331), and has been replaced from the figure from the MDA (463).</t>
        </r>
      </text>
    </comment>
    <comment ref="J18" authorId="0">
      <text>
        <r>
          <rPr>
            <b/>
            <sz val="9"/>
            <color indexed="81"/>
            <rFont val="Tahoma"/>
            <family val="2"/>
          </rPr>
          <t>humqth:</t>
        </r>
        <r>
          <rPr>
            <sz val="9"/>
            <color indexed="81"/>
            <rFont val="Tahoma"/>
            <family val="2"/>
          </rPr>
          <t xml:space="preserve">
Figure from the Bills was low (230), and has been recalculated from the 1801 census.</t>
        </r>
      </text>
    </comment>
    <comment ref="D19" authorId="0">
      <text>
        <r>
          <rPr>
            <b/>
            <sz val="9"/>
            <color indexed="81"/>
            <rFont val="Tahoma"/>
            <family val="2"/>
          </rPr>
          <t>humqth:</t>
        </r>
        <r>
          <rPr>
            <sz val="9"/>
            <color indexed="81"/>
            <rFont val="Tahoma"/>
            <family val="2"/>
          </rPr>
          <t xml:space="preserve">
Figure from the Bills was low (934), and has been replaced from the figure from the MDA (1227).</t>
        </r>
      </text>
    </comment>
    <comment ref="J19" authorId="0">
      <text>
        <r>
          <rPr>
            <b/>
            <sz val="9"/>
            <color indexed="81"/>
            <rFont val="Tahoma"/>
            <family val="2"/>
          </rPr>
          <t>humqth:</t>
        </r>
        <r>
          <rPr>
            <sz val="9"/>
            <color indexed="81"/>
            <rFont val="Tahoma"/>
            <family val="2"/>
          </rPr>
          <t xml:space="preserve">
Figure from the Bills was low (826), and has been recalculated from the 1801 census.</t>
        </r>
      </text>
    </comment>
    <comment ref="A20" authorId="0">
      <text>
        <r>
          <rPr>
            <b/>
            <sz val="9"/>
            <color indexed="81"/>
            <rFont val="Tahoma"/>
            <family val="2"/>
          </rPr>
          <t>humqth:</t>
        </r>
        <r>
          <rPr>
            <sz val="9"/>
            <color indexed="81"/>
            <rFont val="Tahoma"/>
            <family val="2"/>
          </rPr>
          <t xml:space="preserve">
Given as St Ann Aldersgate in the Bills</t>
        </r>
      </text>
    </comment>
    <comment ref="D20" authorId="0">
      <text>
        <r>
          <rPr>
            <b/>
            <sz val="9"/>
            <color indexed="81"/>
            <rFont val="Tahoma"/>
            <family val="2"/>
          </rPr>
          <t>humqth:</t>
        </r>
        <r>
          <rPr>
            <sz val="9"/>
            <color indexed="81"/>
            <rFont val="Tahoma"/>
            <family val="2"/>
          </rPr>
          <t xml:space="preserve">
Figure from the Bills was low (677), and has been replaced from the figure from the MDA (857).</t>
        </r>
      </text>
    </comment>
    <comment ref="C21" authorId="0">
      <text>
        <r>
          <rPr>
            <b/>
            <sz val="9"/>
            <color indexed="81"/>
            <rFont val="Tahoma"/>
            <family val="2"/>
          </rPr>
          <t>humqth:</t>
        </r>
        <r>
          <rPr>
            <sz val="9"/>
            <color indexed="81"/>
            <rFont val="Tahoma"/>
            <family val="2"/>
          </rPr>
          <t xml:space="preserve">
Adjusted down 4483 for River area</t>
        </r>
      </text>
    </comment>
    <comment ref="J21" authorId="0">
      <text>
        <r>
          <rPr>
            <b/>
            <sz val="9"/>
            <color indexed="81"/>
            <rFont val="Tahoma"/>
            <family val="2"/>
          </rPr>
          <t>humqth:</t>
        </r>
        <r>
          <rPr>
            <sz val="9"/>
            <color indexed="81"/>
            <rFont val="Tahoma"/>
            <family val="2"/>
          </rPr>
          <t xml:space="preserve">
The figure derived from the Bills appears improbably high (3471), and a recalculated figure drawn from the 1801 census also seems high (3425).  The figure included here has therefore been calculated as half way between the 1801 figure (3071), and that given by the 1695 MDA (2833).  </t>
        </r>
      </text>
    </comment>
    <comment ref="A22" authorId="0">
      <text>
        <r>
          <rPr>
            <b/>
            <sz val="9"/>
            <color indexed="81"/>
            <rFont val="Tahoma"/>
            <family val="2"/>
          </rPr>
          <t>humqth:</t>
        </r>
        <r>
          <rPr>
            <sz val="9"/>
            <color indexed="81"/>
            <rFont val="Tahoma"/>
            <family val="2"/>
          </rPr>
          <t xml:space="preserve">
Given as St Anthony, vulg Antholin's Parish in the Bills</t>
        </r>
      </text>
    </comment>
    <comment ref="D22" authorId="0">
      <text>
        <r>
          <rPr>
            <b/>
            <sz val="9"/>
            <color indexed="81"/>
            <rFont val="Tahoma"/>
            <family val="2"/>
          </rPr>
          <t>humqth:</t>
        </r>
        <r>
          <rPr>
            <sz val="9"/>
            <color indexed="81"/>
            <rFont val="Tahoma"/>
            <family val="2"/>
          </rPr>
          <t xml:space="preserve">
Figure from the Bills was low (288), and has been replaced from the figure from the MDA (455).</t>
        </r>
      </text>
    </comment>
    <comment ref="J22" authorId="0">
      <text>
        <r>
          <rPr>
            <b/>
            <sz val="9"/>
            <color indexed="81"/>
            <rFont val="Tahoma"/>
            <family val="2"/>
          </rPr>
          <t>humqth:</t>
        </r>
        <r>
          <rPr>
            <sz val="9"/>
            <color indexed="81"/>
            <rFont val="Tahoma"/>
            <family val="2"/>
          </rPr>
          <t xml:space="preserve">
Figure from the Bills was low (139), and has been recalculated from the 1801 census. (405)</t>
        </r>
      </text>
    </comment>
    <comment ref="A23" authorId="0">
      <text>
        <r>
          <rPr>
            <b/>
            <sz val="9"/>
            <color indexed="81"/>
            <rFont val="Tahoma"/>
            <family val="2"/>
          </rPr>
          <t>humqth:</t>
        </r>
        <r>
          <rPr>
            <sz val="9"/>
            <color indexed="81"/>
            <rFont val="Tahoma"/>
            <family val="2"/>
          </rPr>
          <t xml:space="preserve">
Given as St Augustin, vulg. Austin in the Bills</t>
        </r>
      </text>
    </comment>
    <comment ref="D23" authorId="0">
      <text>
        <r>
          <rPr>
            <b/>
            <sz val="9"/>
            <color indexed="81"/>
            <rFont val="Tahoma"/>
            <family val="2"/>
          </rPr>
          <t>humqth:</t>
        </r>
        <r>
          <rPr>
            <sz val="9"/>
            <color indexed="81"/>
            <rFont val="Tahoma"/>
            <family val="2"/>
          </rPr>
          <t xml:space="preserve">
Figure from the Bills was low (377), and has been replaced from the figure from the MDA (510).</t>
        </r>
      </text>
    </comment>
    <comment ref="J23" authorId="0">
      <text>
        <r>
          <rPr>
            <b/>
            <sz val="9"/>
            <color indexed="81"/>
            <rFont val="Tahoma"/>
            <family val="2"/>
          </rPr>
          <t>humqth:</t>
        </r>
        <r>
          <rPr>
            <sz val="9"/>
            <color indexed="81"/>
            <rFont val="Tahoma"/>
            <family val="2"/>
          </rPr>
          <t xml:space="preserve">
Figure from the Bills was low (184), and has been recalculated from the 1801 census. (371)</t>
        </r>
      </text>
    </comment>
    <comment ref="A24" authorId="0">
      <text>
        <r>
          <rPr>
            <b/>
            <sz val="9"/>
            <color indexed="81"/>
            <rFont val="Tahoma"/>
            <family val="2"/>
          </rPr>
          <t>humqth:</t>
        </r>
        <r>
          <rPr>
            <sz val="9"/>
            <color indexed="81"/>
            <rFont val="Tahoma"/>
            <family val="2"/>
          </rPr>
          <t xml:space="preserve">
sic - note missing 'r'</t>
        </r>
      </text>
    </comment>
    <comment ref="D24" authorId="0">
      <text>
        <r>
          <rPr>
            <b/>
            <sz val="9"/>
            <color indexed="81"/>
            <rFont val="Tahoma"/>
            <family val="2"/>
          </rPr>
          <t>humqth:</t>
        </r>
        <r>
          <rPr>
            <sz val="9"/>
            <color indexed="81"/>
            <rFont val="Tahoma"/>
            <family val="2"/>
          </rPr>
          <t xml:space="preserve">
Figure from the Bills was low (419), and has been replaced from the figure from the MDA (806).</t>
        </r>
      </text>
    </comment>
    <comment ref="J24" authorId="0">
      <text>
        <r>
          <rPr>
            <b/>
            <sz val="9"/>
            <color indexed="81"/>
            <rFont val="Tahoma"/>
            <family val="2"/>
          </rPr>
          <t>humqth:</t>
        </r>
        <r>
          <rPr>
            <sz val="9"/>
            <color indexed="81"/>
            <rFont val="Tahoma"/>
            <family val="2"/>
          </rPr>
          <t xml:space="preserve">
Figure from the Bills was low (425), and has been recalculated from the 1801 census. (625)</t>
        </r>
      </text>
    </comment>
    <comment ref="D25" authorId="0">
      <text>
        <r>
          <rPr>
            <b/>
            <sz val="9"/>
            <color indexed="81"/>
            <rFont val="Tahoma"/>
            <family val="2"/>
          </rPr>
          <t>humqth:</t>
        </r>
        <r>
          <rPr>
            <sz val="9"/>
            <color indexed="81"/>
            <rFont val="Tahoma"/>
            <family val="2"/>
          </rPr>
          <t xml:space="preserve">
Figure from the Bills was low (406), and has been replaced from the figure from the MDA (610).</t>
        </r>
      </text>
    </comment>
    <comment ref="J25" authorId="0">
      <text>
        <r>
          <rPr>
            <b/>
            <sz val="9"/>
            <color indexed="81"/>
            <rFont val="Tahoma"/>
            <family val="2"/>
          </rPr>
          <t>humqth:</t>
        </r>
        <r>
          <rPr>
            <sz val="9"/>
            <color indexed="81"/>
            <rFont val="Tahoma"/>
            <family val="2"/>
          </rPr>
          <t xml:space="preserve">
Figure from the Bills was low (352), and has been recalculated from the 1801 census. (601)</t>
        </r>
      </text>
    </comment>
    <comment ref="D26" authorId="0">
      <text>
        <r>
          <rPr>
            <b/>
            <sz val="9"/>
            <color indexed="81"/>
            <rFont val="Tahoma"/>
            <family val="2"/>
          </rPr>
          <t>humqth:</t>
        </r>
        <r>
          <rPr>
            <sz val="9"/>
            <color indexed="81"/>
            <rFont val="Tahoma"/>
            <family val="2"/>
          </rPr>
          <t xml:space="preserve">
Figure from the Bills was low (269), and has been replaced from the figure from the MDA (398).</t>
        </r>
      </text>
    </comment>
    <comment ref="J26" authorId="0">
      <text>
        <r>
          <rPr>
            <b/>
            <sz val="9"/>
            <color indexed="81"/>
            <rFont val="Tahoma"/>
            <family val="2"/>
          </rPr>
          <t>humqth:</t>
        </r>
        <r>
          <rPr>
            <sz val="9"/>
            <color indexed="81"/>
            <rFont val="Tahoma"/>
            <family val="2"/>
          </rPr>
          <t xml:space="preserve">
The figure derived from the Bills appears improbably low (237), and a recalculated figure drawn from the 1801 census also seems high (&gt;600).  The figure included here has therefore been calculated as half way between the 1801 figure (429), and that given by the 1695 MDA (398).  The resulting figure is 414.</t>
        </r>
      </text>
    </comment>
    <comment ref="C27" authorId="0">
      <text>
        <r>
          <rPr>
            <b/>
            <sz val="9"/>
            <color indexed="81"/>
            <rFont val="Tahoma"/>
            <family val="2"/>
          </rPr>
          <t>humqth:</t>
        </r>
        <r>
          <rPr>
            <sz val="9"/>
            <color indexed="81"/>
            <rFont val="Tahoma"/>
            <family val="2"/>
          </rPr>
          <t xml:space="preserve">
Adjusted down 12640 for River area</t>
        </r>
      </text>
    </comment>
    <comment ref="J27" authorId="0">
      <text>
        <r>
          <rPr>
            <b/>
            <sz val="9"/>
            <color indexed="81"/>
            <rFont val="Tahoma"/>
            <family val="2"/>
          </rPr>
          <t>humqth:</t>
        </r>
        <r>
          <rPr>
            <sz val="9"/>
            <color indexed="81"/>
            <rFont val="Tahoma"/>
            <family val="2"/>
          </rPr>
          <t xml:space="preserve">
Figure from the Bills was high (932), and has been recalculated from the 1801 census. (692)</t>
        </r>
      </text>
    </comment>
    <comment ref="D28" authorId="0">
      <text>
        <r>
          <rPr>
            <b/>
            <sz val="9"/>
            <color indexed="81"/>
            <rFont val="Tahoma"/>
            <family val="2"/>
          </rPr>
          <t>humqth:</t>
        </r>
        <r>
          <rPr>
            <sz val="9"/>
            <color indexed="81"/>
            <rFont val="Tahoma"/>
            <family val="2"/>
          </rPr>
          <t xml:space="preserve">
This Bills suggest a very low figure of 52 for this parish, and the figure derived from the 1801 Census was high, at 332. The MDA figure of 230 has been used here.</t>
        </r>
      </text>
    </comment>
    <comment ref="J28" authorId="0">
      <text>
        <r>
          <rPr>
            <b/>
            <sz val="9"/>
            <color indexed="81"/>
            <rFont val="Tahoma"/>
            <family val="2"/>
          </rPr>
          <t>humqth:</t>
        </r>
        <r>
          <rPr>
            <sz val="9"/>
            <color indexed="81"/>
            <rFont val="Tahoma"/>
            <family val="2"/>
          </rPr>
          <t xml:space="preserve">
This figure was generated from the 1801 Census.  The Bills suggest a lower figure of 13.</t>
        </r>
      </text>
    </comment>
    <comment ref="C29" authorId="0">
      <text>
        <r>
          <rPr>
            <b/>
            <sz val="9"/>
            <color indexed="81"/>
            <rFont val="Tahoma"/>
            <family val="2"/>
          </rPr>
          <t>humqth:</t>
        </r>
        <r>
          <rPr>
            <sz val="9"/>
            <color indexed="81"/>
            <rFont val="Tahoma"/>
            <family val="2"/>
          </rPr>
          <t xml:space="preserve">
Adjusted down 10598 for River area</t>
        </r>
      </text>
    </comment>
    <comment ref="D31" authorId="0">
      <text>
        <r>
          <rPr>
            <b/>
            <sz val="9"/>
            <color indexed="81"/>
            <rFont val="Tahoma"/>
            <family val="2"/>
          </rPr>
          <t>humqth:</t>
        </r>
        <r>
          <rPr>
            <sz val="9"/>
            <color indexed="81"/>
            <rFont val="Tahoma"/>
            <family val="2"/>
          </rPr>
          <t xml:space="preserve">
This Bills suggest a low figure of 300 for this parish. The MDA figure of 369 has been used here.</t>
        </r>
      </text>
    </comment>
    <comment ref="J31" authorId="0">
      <text>
        <r>
          <rPr>
            <b/>
            <sz val="9"/>
            <color indexed="81"/>
            <rFont val="Tahoma"/>
            <family val="2"/>
          </rPr>
          <t>humqth:</t>
        </r>
        <r>
          <rPr>
            <sz val="9"/>
            <color indexed="81"/>
            <rFont val="Tahoma"/>
            <family val="2"/>
          </rPr>
          <t xml:space="preserve">
This figure was generated from the 1801 Census (393).  The Bills suggest a lower figure of 182.</t>
        </r>
      </text>
    </comment>
    <comment ref="D32" authorId="0">
      <text>
        <r>
          <rPr>
            <b/>
            <sz val="9"/>
            <color indexed="81"/>
            <rFont val="Tahoma"/>
            <family val="2"/>
          </rPr>
          <t>humqth:</t>
        </r>
        <r>
          <rPr>
            <sz val="9"/>
            <color indexed="81"/>
            <rFont val="Tahoma"/>
            <family val="2"/>
          </rPr>
          <t xml:space="preserve">
This Bills suggest a low figure of 644 for this parish. The MDA figure of 953 has been used here.  </t>
        </r>
      </text>
    </comment>
    <comment ref="J32" authorId="0">
      <text>
        <r>
          <rPr>
            <b/>
            <sz val="9"/>
            <color indexed="81"/>
            <rFont val="Tahoma"/>
            <family val="2"/>
          </rPr>
          <t>humqth:</t>
        </r>
        <r>
          <rPr>
            <sz val="9"/>
            <color indexed="81"/>
            <rFont val="Tahoma"/>
            <family val="2"/>
          </rPr>
          <t xml:space="preserve">
This figure was generated from the 1801 Census (968).  The Bills suggest a lower figure of 688.</t>
        </r>
      </text>
    </comment>
    <comment ref="C33" authorId="0">
      <text>
        <r>
          <rPr>
            <b/>
            <sz val="9"/>
            <color indexed="81"/>
            <rFont val="Tahoma"/>
            <family val="2"/>
          </rPr>
          <t>humqth:</t>
        </r>
        <r>
          <rPr>
            <sz val="9"/>
            <color indexed="81"/>
            <rFont val="Tahoma"/>
            <family val="2"/>
          </rPr>
          <t xml:space="preserve">
Adjusted down 14715 for River area</t>
        </r>
      </text>
    </comment>
    <comment ref="D33" authorId="0">
      <text>
        <r>
          <rPr>
            <b/>
            <sz val="9"/>
            <color indexed="81"/>
            <rFont val="Tahoma"/>
            <family val="2"/>
          </rPr>
          <t>humqth:</t>
        </r>
        <r>
          <rPr>
            <sz val="9"/>
            <color indexed="81"/>
            <rFont val="Tahoma"/>
            <family val="2"/>
          </rPr>
          <t xml:space="preserve">
This Bills suggest a low figure of 1722 for this parish. The MDA figure of 1939 has been used here.  Nb. This is still quite low, and the back projection would have given it 2881.</t>
        </r>
      </text>
    </comment>
    <comment ref="J33" authorId="0">
      <text>
        <r>
          <rPr>
            <b/>
            <sz val="9"/>
            <color indexed="81"/>
            <rFont val="Tahoma"/>
            <family val="2"/>
          </rPr>
          <t>humqth:</t>
        </r>
        <r>
          <rPr>
            <sz val="9"/>
            <color indexed="81"/>
            <rFont val="Tahoma"/>
            <family val="2"/>
          </rPr>
          <t xml:space="preserve">
This figure was generated from the 1801 Census (1799).  The Bills suggest a lower figure of 1222.</t>
        </r>
      </text>
    </comment>
    <comment ref="A34" authorId="0">
      <text>
        <r>
          <rPr>
            <b/>
            <sz val="9"/>
            <color indexed="81"/>
            <rFont val="Tahoma"/>
            <family val="2"/>
          </rPr>
          <t>humqth:</t>
        </r>
        <r>
          <rPr>
            <sz val="9"/>
            <color indexed="81"/>
            <rFont val="Tahoma"/>
            <family val="2"/>
          </rPr>
          <t xml:space="preserve">
Given as St Edmund the King (Lombard Street) in the Bills</t>
        </r>
      </text>
    </comment>
    <comment ref="J34" authorId="0">
      <text>
        <r>
          <rPr>
            <b/>
            <sz val="9"/>
            <color indexed="81"/>
            <rFont val="Tahoma"/>
            <family val="2"/>
          </rPr>
          <t>humqth:</t>
        </r>
        <r>
          <rPr>
            <sz val="9"/>
            <color indexed="81"/>
            <rFont val="Tahoma"/>
            <family val="2"/>
          </rPr>
          <t xml:space="preserve">
This figure was generated from the 1801 Census (532).  The Bills suggest a lower figure of 317.</t>
        </r>
      </text>
    </comment>
    <comment ref="D35" authorId="0">
      <text>
        <r>
          <rPr>
            <b/>
            <sz val="9"/>
            <color indexed="81"/>
            <rFont val="Tahoma"/>
            <family val="2"/>
          </rPr>
          <t>humqth:</t>
        </r>
        <r>
          <rPr>
            <sz val="9"/>
            <color indexed="81"/>
            <rFont val="Tahoma"/>
            <family val="2"/>
          </rPr>
          <t xml:space="preserve">
This Bills suggest a low figure of 590 for this parish. The MDA figure of 655 has been used here.  </t>
        </r>
      </text>
    </comment>
    <comment ref="D36" authorId="0">
      <text>
        <r>
          <rPr>
            <b/>
            <sz val="9"/>
            <color indexed="81"/>
            <rFont val="Tahoma"/>
            <family val="2"/>
          </rPr>
          <t>humqth:</t>
        </r>
        <r>
          <rPr>
            <sz val="9"/>
            <color indexed="81"/>
            <rFont val="Tahoma"/>
            <family val="2"/>
          </rPr>
          <t xml:space="preserve">
This Bills suggest a low figure of 900 for this parish. The MDA figure of 1292 has been used here.  </t>
        </r>
      </text>
    </comment>
    <comment ref="J36" authorId="0">
      <text>
        <r>
          <rPr>
            <b/>
            <sz val="9"/>
            <color indexed="81"/>
            <rFont val="Tahoma"/>
            <family val="2"/>
          </rPr>
          <t>humqth:</t>
        </r>
        <r>
          <rPr>
            <sz val="9"/>
            <color indexed="81"/>
            <rFont val="Tahoma"/>
            <family val="2"/>
          </rPr>
          <t xml:space="preserve">
This figure was generated from the 1801 Census (1075).  The Bills suggest a lower figure of 514.</t>
        </r>
      </text>
    </comment>
    <comment ref="D37" authorId="0">
      <text>
        <r>
          <rPr>
            <b/>
            <sz val="9"/>
            <color indexed="81"/>
            <rFont val="Tahoma"/>
            <family val="2"/>
          </rPr>
          <t>humqth:</t>
        </r>
        <r>
          <rPr>
            <sz val="9"/>
            <color indexed="81"/>
            <rFont val="Tahoma"/>
            <family val="2"/>
          </rPr>
          <t xml:space="preserve">
This Bills suggest a low figure of 246 for this parish. The MDA figure of 572 has been used here.  </t>
        </r>
      </text>
    </comment>
    <comment ref="J37" authorId="0">
      <text>
        <r>
          <rPr>
            <b/>
            <sz val="9"/>
            <color indexed="81"/>
            <rFont val="Tahoma"/>
            <family val="2"/>
          </rPr>
          <t>humqth:</t>
        </r>
        <r>
          <rPr>
            <sz val="9"/>
            <color indexed="81"/>
            <rFont val="Tahoma"/>
            <family val="2"/>
          </rPr>
          <t xml:space="preserve">
This figure was generated from the 1801 Census (568).  The Bills suggest a lower figure of 263.  </t>
        </r>
      </text>
    </comment>
    <comment ref="D40" authorId="0">
      <text>
        <r>
          <rPr>
            <b/>
            <sz val="9"/>
            <color indexed="81"/>
            <rFont val="Tahoma"/>
            <family val="2"/>
          </rPr>
          <t>humqth:</t>
        </r>
        <r>
          <rPr>
            <sz val="9"/>
            <color indexed="81"/>
            <rFont val="Tahoma"/>
            <family val="2"/>
          </rPr>
          <t xml:space="preserve">
This Bills suggest a low figure of 663 for this parish. The MDA figure of 868 has been used here.  </t>
        </r>
      </text>
    </comment>
    <comment ref="D41" authorId="0">
      <text>
        <r>
          <rPr>
            <b/>
            <sz val="9"/>
            <color indexed="81"/>
            <rFont val="Tahoma"/>
            <family val="2"/>
          </rPr>
          <t>humqth:</t>
        </r>
        <r>
          <rPr>
            <sz val="9"/>
            <color indexed="81"/>
            <rFont val="Tahoma"/>
            <family val="2"/>
          </rPr>
          <t xml:space="preserve">
This Bills suggest a low figure of 534 for this parish. The MDA figure of 931 has been used here.  </t>
        </r>
      </text>
    </comment>
    <comment ref="J41" authorId="0">
      <text>
        <r>
          <rPr>
            <b/>
            <sz val="9"/>
            <color indexed="81"/>
            <rFont val="Tahoma"/>
            <family val="2"/>
          </rPr>
          <t>humqth:</t>
        </r>
        <r>
          <rPr>
            <sz val="9"/>
            <color indexed="81"/>
            <rFont val="Tahoma"/>
            <family val="2"/>
          </rPr>
          <t xml:space="preserve">
This figure was generated from the 1801 Census (950).  The Bills suggest a lower figure of 483.  </t>
        </r>
      </text>
    </comment>
    <comment ref="C42" authorId="0">
      <text>
        <r>
          <rPr>
            <b/>
            <sz val="9"/>
            <color indexed="81"/>
            <rFont val="Tahoma"/>
            <family val="2"/>
          </rPr>
          <t>humqth:</t>
        </r>
        <r>
          <rPr>
            <sz val="9"/>
            <color indexed="81"/>
            <rFont val="Tahoma"/>
            <family val="2"/>
          </rPr>
          <t xml:space="preserve">
Adjusted down 5878 for River area</t>
        </r>
      </text>
    </comment>
    <comment ref="J42" authorId="0">
      <text>
        <r>
          <rPr>
            <b/>
            <sz val="9"/>
            <color indexed="81"/>
            <rFont val="Tahoma"/>
            <family val="2"/>
          </rPr>
          <t>humqth:</t>
        </r>
        <r>
          <rPr>
            <sz val="9"/>
            <color indexed="81"/>
            <rFont val="Tahoma"/>
            <family val="2"/>
          </rPr>
          <t xml:space="preserve">
This figure was generated from the 1801 Census (653).  The Bills suggest a lower figure of 525.  </t>
        </r>
      </text>
    </comment>
    <comment ref="D44" authorId="0">
      <text>
        <r>
          <rPr>
            <b/>
            <sz val="9"/>
            <color indexed="81"/>
            <rFont val="Tahoma"/>
            <family val="2"/>
          </rPr>
          <t>humqth:</t>
        </r>
        <r>
          <rPr>
            <sz val="9"/>
            <color indexed="81"/>
            <rFont val="Tahoma"/>
            <family val="2"/>
          </rPr>
          <t xml:space="preserve">
This Bills suggest a low figure of 106 for this parish. The MDA figure of 153 has been used here.  </t>
        </r>
      </text>
    </comment>
    <comment ref="J44" authorId="0">
      <text>
        <r>
          <rPr>
            <b/>
            <sz val="9"/>
            <color indexed="81"/>
            <rFont val="Tahoma"/>
            <family val="2"/>
          </rPr>
          <t>humqth:</t>
        </r>
        <r>
          <rPr>
            <sz val="9"/>
            <color indexed="81"/>
            <rFont val="Tahoma"/>
            <family val="2"/>
          </rPr>
          <t xml:space="preserve">
The figure derived from the Bills appears improbably low (58), and a recalculated figure drawn from the 1801 census also seems high (251).  The figure included here has therefore been calculated as half way between the 1801 figure (225), and that given by the 1695 MDA (153).  The resulting figure is 189</t>
        </r>
      </text>
    </comment>
    <comment ref="D45" authorId="0">
      <text>
        <r>
          <rPr>
            <b/>
            <sz val="9"/>
            <color indexed="81"/>
            <rFont val="Tahoma"/>
            <family val="2"/>
          </rPr>
          <t>humqth:</t>
        </r>
        <r>
          <rPr>
            <sz val="9"/>
            <color indexed="81"/>
            <rFont val="Tahoma"/>
            <family val="2"/>
          </rPr>
          <t xml:space="preserve">
This Bills suggest a low figure of 340 for this parish. The MDA figure of 479 has been used here.  </t>
        </r>
      </text>
    </comment>
    <comment ref="J45" authorId="0">
      <text>
        <r>
          <rPr>
            <b/>
            <sz val="9"/>
            <color indexed="81"/>
            <rFont val="Tahoma"/>
            <family val="2"/>
          </rPr>
          <t>humqth:</t>
        </r>
        <r>
          <rPr>
            <sz val="9"/>
            <color indexed="81"/>
            <rFont val="Tahoma"/>
            <family val="2"/>
          </rPr>
          <t xml:space="preserve">
The figure derived from the Bills appears improbably low (387), and a recalculated figure drawn from the 1801 census also seems high (&gt;600).  The figure included here has therefore been calculated as half way between the 1801 figure (507), and that given by the 1695 MDA (479).  The resulting figure is 493</t>
        </r>
      </text>
    </comment>
    <comment ref="J47" authorId="0">
      <text>
        <r>
          <rPr>
            <b/>
            <sz val="9"/>
            <color indexed="81"/>
            <rFont val="Tahoma"/>
            <family val="2"/>
          </rPr>
          <t>humqth:</t>
        </r>
        <r>
          <rPr>
            <sz val="9"/>
            <color indexed="81"/>
            <rFont val="Tahoma"/>
            <family val="2"/>
          </rPr>
          <t xml:space="preserve">
The figure derived from the Bills appears improbably low (1043), and a recalculated figure drawn from the 1801 census also seems high (&gt;2000).  The figure included here has therefore been calculated as half way between the 1801 figure (1727), and that given by an average of the 1690s Bills data (1463), and the 1695 MDA (1630).  The resulting figure is 1636.</t>
        </r>
      </text>
    </comment>
    <comment ref="C48" authorId="0">
      <text>
        <r>
          <rPr>
            <b/>
            <sz val="9"/>
            <color indexed="81"/>
            <rFont val="Tahoma"/>
            <family val="2"/>
          </rPr>
          <t>humqth:</t>
        </r>
        <r>
          <rPr>
            <sz val="9"/>
            <color indexed="81"/>
            <rFont val="Tahoma"/>
            <family val="2"/>
          </rPr>
          <t xml:space="preserve">
Adjusted down 3446 for River area</t>
        </r>
      </text>
    </comment>
    <comment ref="D48" authorId="0">
      <text>
        <r>
          <rPr>
            <b/>
            <sz val="9"/>
            <color indexed="81"/>
            <rFont val="Tahoma"/>
            <family val="2"/>
          </rPr>
          <t>humqth:</t>
        </r>
        <r>
          <rPr>
            <sz val="9"/>
            <color indexed="81"/>
            <rFont val="Tahoma"/>
            <family val="2"/>
          </rPr>
          <t xml:space="preserve">
This Bills suggest a low figure of 315 for this parish. The MDA figure of 426 has been used here.  </t>
        </r>
      </text>
    </comment>
    <comment ref="J48" authorId="0">
      <text>
        <r>
          <rPr>
            <b/>
            <sz val="9"/>
            <color indexed="81"/>
            <rFont val="Tahoma"/>
            <family val="2"/>
          </rPr>
          <t>humqth:</t>
        </r>
        <r>
          <rPr>
            <sz val="9"/>
            <color indexed="81"/>
            <rFont val="Tahoma"/>
            <family val="2"/>
          </rPr>
          <t xml:space="preserve">
This figure was generated from the 1801 Census (396).  The Bills suggest a lower figure of 270.  </t>
        </r>
      </text>
    </comment>
    <comment ref="J49" authorId="0">
      <text>
        <r>
          <rPr>
            <b/>
            <sz val="9"/>
            <color indexed="81"/>
            <rFont val="Tahoma"/>
            <family val="2"/>
          </rPr>
          <t>humqth:</t>
        </r>
        <r>
          <rPr>
            <sz val="9"/>
            <color indexed="81"/>
            <rFont val="Tahoma"/>
            <family val="2"/>
          </rPr>
          <t xml:space="preserve">
This figure was generated from the 1801 Census (892).  The Bills suggest a lower figure of 596.  </t>
        </r>
      </text>
    </comment>
    <comment ref="A50" authorId="0">
      <text>
        <r>
          <rPr>
            <b/>
            <sz val="9"/>
            <color indexed="81"/>
            <rFont val="Tahoma"/>
            <family val="2"/>
          </rPr>
          <t>humqth:</t>
        </r>
        <r>
          <rPr>
            <sz val="9"/>
            <color indexed="81"/>
            <rFont val="Tahoma"/>
            <family val="2"/>
          </rPr>
          <t xml:space="preserve">
Given as Eastcheap in the Bills</t>
        </r>
      </text>
    </comment>
    <comment ref="D50" authorId="0">
      <text>
        <r>
          <rPr>
            <b/>
            <sz val="9"/>
            <color indexed="81"/>
            <rFont val="Tahoma"/>
            <family val="2"/>
          </rPr>
          <t>humqth:</t>
        </r>
        <r>
          <rPr>
            <sz val="9"/>
            <color indexed="81"/>
            <rFont val="Tahoma"/>
            <family val="2"/>
          </rPr>
          <t xml:space="preserve">
This Bills suggest a low figure of 186 for this parish. The MDA figure of 363 has been used here.  </t>
        </r>
      </text>
    </comment>
    <comment ref="J50" authorId="0">
      <text>
        <r>
          <rPr>
            <b/>
            <sz val="9"/>
            <color indexed="81"/>
            <rFont val="Tahoma"/>
            <family val="2"/>
          </rPr>
          <t>humqth:</t>
        </r>
        <r>
          <rPr>
            <sz val="9"/>
            <color indexed="81"/>
            <rFont val="Tahoma"/>
            <family val="2"/>
          </rPr>
          <t xml:space="preserve">
This figure was generated from the 1801 Census (339).  The Bills suggest a lower figure of 255.  </t>
        </r>
      </text>
    </comment>
    <comment ref="A51" authorId="0">
      <text>
        <r>
          <rPr>
            <b/>
            <sz val="9"/>
            <color indexed="81"/>
            <rFont val="Tahoma"/>
            <family val="2"/>
          </rPr>
          <t>humqth:</t>
        </r>
        <r>
          <rPr>
            <sz val="9"/>
            <color indexed="81"/>
            <rFont val="Tahoma"/>
            <family val="2"/>
          </rPr>
          <t xml:space="preserve">
Although the population densities for this parish appear high, the 1801 enumeration books suggest that 1.8 families were living in each house.</t>
        </r>
      </text>
    </comment>
    <comment ref="D51" authorId="0">
      <text>
        <r>
          <rPr>
            <b/>
            <sz val="9"/>
            <color indexed="81"/>
            <rFont val="Tahoma"/>
            <family val="2"/>
          </rPr>
          <t>humqth:</t>
        </r>
        <r>
          <rPr>
            <sz val="9"/>
            <color indexed="81"/>
            <rFont val="Tahoma"/>
            <family val="2"/>
          </rPr>
          <t xml:space="preserve">
This Bills suggest a low figure of 871 for this parish. The MDA figure of 1002 has been used here.  </t>
        </r>
      </text>
    </comment>
    <comment ref="J51" authorId="0">
      <text>
        <r>
          <rPr>
            <b/>
            <sz val="9"/>
            <color indexed="81"/>
            <rFont val="Tahoma"/>
            <family val="2"/>
          </rPr>
          <t>humqth:</t>
        </r>
        <r>
          <rPr>
            <sz val="9"/>
            <color indexed="81"/>
            <rFont val="Tahoma"/>
            <family val="2"/>
          </rPr>
          <t xml:space="preserve">
This figure was generated from the 1801 Census (1009).  The Bills suggest a lower figure of 401.  </t>
        </r>
      </text>
    </comment>
    <comment ref="C52" authorId="0">
      <text>
        <r>
          <rPr>
            <b/>
            <sz val="9"/>
            <color indexed="81"/>
            <rFont val="Tahoma"/>
            <family val="2"/>
          </rPr>
          <t>humqth:</t>
        </r>
        <r>
          <rPr>
            <sz val="9"/>
            <color indexed="81"/>
            <rFont val="Tahoma"/>
            <family val="2"/>
          </rPr>
          <t xml:space="preserve">
The area of the parish (and hence population density), was adjusted down  by 7984 sqm, to account for the  River.  This figure was further adjusted downwards to  correct for tearing down the old, inhabited London Bridge, and replacing it with an uninhabited bridge, which effectively reduced the area of the parish by half from mid-century.  A new area figure of 7487 sqm has been used to calculate the population density in 1801.</t>
        </r>
      </text>
    </comment>
    <comment ref="M52" authorId="0">
      <text>
        <r>
          <rPr>
            <b/>
            <sz val="9"/>
            <color indexed="81"/>
            <rFont val="Tahoma"/>
            <family val="2"/>
          </rPr>
          <t>humqth:</t>
        </r>
        <r>
          <rPr>
            <sz val="9"/>
            <color indexed="81"/>
            <rFont val="Tahoma"/>
            <family val="2"/>
          </rPr>
          <t xml:space="preserve">
This lower figure looks anomolous but is accounted for by tearing down London Bridge.</t>
        </r>
      </text>
    </comment>
    <comment ref="N52" authorId="0">
      <text>
        <r>
          <rPr>
            <b/>
            <sz val="9"/>
            <color indexed="81"/>
            <rFont val="Tahoma"/>
            <family val="2"/>
          </rPr>
          <t>humqth:</t>
        </r>
        <r>
          <rPr>
            <sz val="9"/>
            <color indexed="81"/>
            <rFont val="Tahoma"/>
            <family val="2"/>
          </rPr>
          <t xml:space="preserve">
The area of the parish (and hence population density), was adjusted down  by 7984 sqm, to account for the  River.  This figure was further adjusted downwards to  correct for tearing down the old, inhabited London Bridge, and replacing it with an uninhabited bridge, which effectively reduced the area of the parish by half from mid-century.  A new area figure of 7487 sqm has been used to calculate the population density in 1801.</t>
        </r>
      </text>
    </comment>
    <comment ref="A53" authorId="0">
      <text>
        <r>
          <rPr>
            <b/>
            <sz val="9"/>
            <color indexed="81"/>
            <rFont val="Tahoma"/>
            <family val="2"/>
          </rPr>
          <t>humqth:</t>
        </r>
        <r>
          <rPr>
            <sz val="9"/>
            <color indexed="81"/>
            <rFont val="Tahoma"/>
            <family val="2"/>
          </rPr>
          <t xml:space="preserve">
Given as St Margaret New Fish- Street in the Bills</t>
        </r>
      </text>
    </comment>
    <comment ref="D53" authorId="0">
      <text>
        <r>
          <rPr>
            <b/>
            <sz val="9"/>
            <color indexed="81"/>
            <rFont val="Tahoma"/>
            <family val="2"/>
          </rPr>
          <t xml:space="preserve">humqth: </t>
        </r>
        <r>
          <rPr>
            <sz val="9"/>
            <color indexed="81"/>
            <rFont val="Tahoma"/>
            <family val="2"/>
          </rPr>
          <t xml:space="preserve">
This Bills suggest a low figure of 4 for this parish. The MDA figure of 461 has been used here</t>
        </r>
      </text>
    </comment>
    <comment ref="J53" authorId="0">
      <text>
        <r>
          <rPr>
            <b/>
            <sz val="9"/>
            <color indexed="81"/>
            <rFont val="Tahoma"/>
            <family val="2"/>
          </rPr>
          <t>humqth:</t>
        </r>
        <r>
          <rPr>
            <sz val="9"/>
            <color indexed="81"/>
            <rFont val="Tahoma"/>
            <family val="2"/>
          </rPr>
          <t xml:space="preserve">
This figure was generated from the 1801 Census.  The Bills suggest a lower figure of 29.</t>
        </r>
      </text>
    </comment>
    <comment ref="D54" authorId="0">
      <text>
        <r>
          <rPr>
            <b/>
            <sz val="9"/>
            <color indexed="81"/>
            <rFont val="Tahoma"/>
            <family val="2"/>
          </rPr>
          <t>humqth:</t>
        </r>
        <r>
          <rPr>
            <sz val="9"/>
            <color indexed="81"/>
            <rFont val="Tahoma"/>
            <family val="2"/>
          </rPr>
          <t xml:space="preserve">
This Bills suggest a low figure of 594 for this parish. The MDA figure of 968 has been used here</t>
        </r>
      </text>
    </comment>
    <comment ref="J54" authorId="0">
      <text>
        <r>
          <rPr>
            <b/>
            <sz val="9"/>
            <color indexed="81"/>
            <rFont val="Tahoma"/>
            <family val="2"/>
          </rPr>
          <t>humqth:</t>
        </r>
        <r>
          <rPr>
            <sz val="9"/>
            <color indexed="81"/>
            <rFont val="Tahoma"/>
            <family val="2"/>
          </rPr>
          <t xml:space="preserve">
This figure was generated from the 1801 Census (635).  The Bills suggest a lower figure of 447.   Nb. The back projection figure for this parish would be 1016.</t>
        </r>
      </text>
    </comment>
    <comment ref="D55" authorId="0">
      <text>
        <r>
          <rPr>
            <b/>
            <sz val="9"/>
            <color indexed="81"/>
            <rFont val="Tahoma"/>
            <family val="2"/>
          </rPr>
          <t>humqth:</t>
        </r>
        <r>
          <rPr>
            <sz val="9"/>
            <color indexed="81"/>
            <rFont val="Tahoma"/>
            <family val="2"/>
          </rPr>
          <t xml:space="preserve">
This Bills suggest a low figure of 118 for this parish. The MDA figure of 279 has been used here</t>
        </r>
      </text>
    </comment>
    <comment ref="J55" authorId="0">
      <text>
        <r>
          <rPr>
            <b/>
            <sz val="9"/>
            <color indexed="81"/>
            <rFont val="Tahoma"/>
            <family val="2"/>
          </rPr>
          <t>humqth:</t>
        </r>
        <r>
          <rPr>
            <sz val="9"/>
            <color indexed="81"/>
            <rFont val="Tahoma"/>
            <family val="2"/>
          </rPr>
          <t xml:space="preserve">
This figure was generated from the 1801 Census.  The Bills suggest a lower figure of 93.</t>
        </r>
      </text>
    </comment>
    <comment ref="D57" authorId="0">
      <text>
        <r>
          <rPr>
            <b/>
            <sz val="9"/>
            <color indexed="81"/>
            <rFont val="Tahoma"/>
            <family val="2"/>
          </rPr>
          <t>humqth:</t>
        </r>
        <r>
          <rPr>
            <sz val="9"/>
            <color indexed="81"/>
            <rFont val="Tahoma"/>
            <family val="2"/>
          </rPr>
          <t xml:space="preserve">
The Bills suggest a low figure of 830 for this parish. The MDA figure of 1134 has been used here.  </t>
        </r>
      </text>
    </comment>
    <comment ref="J57" authorId="0">
      <text>
        <r>
          <rPr>
            <b/>
            <sz val="9"/>
            <color indexed="81"/>
            <rFont val="Tahoma"/>
            <family val="2"/>
          </rPr>
          <t>humqth:</t>
        </r>
        <r>
          <rPr>
            <sz val="9"/>
            <color indexed="81"/>
            <rFont val="Tahoma"/>
            <family val="2"/>
          </rPr>
          <t xml:space="preserve">
The figure from the Bills (328) appeared too low; and that generated from the 1801 Census (1371) seemed too high.  This figure is midway between the MDA figure of 1134 and the 180s figure of 1229.  It is 1182.</t>
        </r>
      </text>
    </comment>
    <comment ref="C58" authorId="0">
      <text>
        <r>
          <rPr>
            <b/>
            <sz val="9"/>
            <color indexed="81"/>
            <rFont val="Tahoma"/>
            <family val="2"/>
          </rPr>
          <t>humqth:</t>
        </r>
        <r>
          <rPr>
            <sz val="9"/>
            <color indexed="81"/>
            <rFont val="Tahoma"/>
            <family val="2"/>
          </rPr>
          <t xml:space="preserve">
Adjusted down 2697 for River area</t>
        </r>
      </text>
    </comment>
    <comment ref="D58" authorId="0">
      <text>
        <r>
          <rPr>
            <b/>
            <sz val="9"/>
            <color indexed="81"/>
            <rFont val="Tahoma"/>
            <family val="2"/>
          </rPr>
          <t>humqth:</t>
        </r>
        <r>
          <rPr>
            <sz val="9"/>
            <color indexed="81"/>
            <rFont val="Tahoma"/>
            <family val="2"/>
          </rPr>
          <t xml:space="preserve">
The Bills suggest a low figure of 356 for this parish. The MDA figure of 520 has been used here.  </t>
        </r>
      </text>
    </comment>
    <comment ref="J58" authorId="0">
      <text>
        <r>
          <rPr>
            <b/>
            <sz val="9"/>
            <color indexed="81"/>
            <rFont val="Tahoma"/>
            <family val="2"/>
          </rPr>
          <t>humqth:</t>
        </r>
        <r>
          <rPr>
            <sz val="9"/>
            <color indexed="81"/>
            <rFont val="Tahoma"/>
            <family val="2"/>
          </rPr>
          <t xml:space="preserve">
This figure was generated from the 1801 Census (438).  The Bills suggest a lower figure of 332.   </t>
        </r>
      </text>
    </comment>
    <comment ref="D59" authorId="0">
      <text>
        <r>
          <rPr>
            <b/>
            <sz val="9"/>
            <color indexed="81"/>
            <rFont val="Tahoma"/>
            <family val="2"/>
          </rPr>
          <t>humqth:</t>
        </r>
        <r>
          <rPr>
            <sz val="9"/>
            <color indexed="81"/>
            <rFont val="Tahoma"/>
            <family val="2"/>
          </rPr>
          <t xml:space="preserve">
The Bills suggest a low figure of 300 for this parish. The MDA figure of 434 has been used here.  </t>
        </r>
      </text>
    </comment>
    <comment ref="J59" authorId="0">
      <text>
        <r>
          <rPr>
            <b/>
            <sz val="9"/>
            <color indexed="81"/>
            <rFont val="Tahoma"/>
            <family val="2"/>
          </rPr>
          <t>humqth:</t>
        </r>
        <r>
          <rPr>
            <sz val="9"/>
            <color indexed="81"/>
            <rFont val="Tahoma"/>
            <family val="2"/>
          </rPr>
          <t xml:space="preserve">
This figure was generated from the 1801 Census.  The Bills suggest a lower figure of 146.</t>
        </r>
      </text>
    </comment>
    <comment ref="A60" authorId="0">
      <text>
        <r>
          <rPr>
            <b/>
            <sz val="9"/>
            <color indexed="81"/>
            <rFont val="Tahoma"/>
            <family val="2"/>
          </rPr>
          <t>humqth:</t>
        </r>
        <r>
          <rPr>
            <sz val="9"/>
            <color indexed="81"/>
            <rFont val="Tahoma"/>
            <family val="2"/>
          </rPr>
          <t xml:space="preserve">
Given as St Martin Ironmonger Lane in the Bills</t>
        </r>
      </text>
    </comment>
    <comment ref="D60" authorId="0">
      <text>
        <r>
          <rPr>
            <b/>
            <sz val="9"/>
            <color indexed="81"/>
            <rFont val="Tahoma"/>
            <family val="2"/>
          </rPr>
          <t>humqth:</t>
        </r>
        <r>
          <rPr>
            <sz val="9"/>
            <color indexed="81"/>
            <rFont val="Tahoma"/>
            <family val="2"/>
          </rPr>
          <t xml:space="preserve">
The Bills suggest a low figure of 100 for this parish. The MDA figure of 255 has been used here.  </t>
        </r>
      </text>
    </comment>
    <comment ref="C61" authorId="0">
      <text>
        <r>
          <rPr>
            <b/>
            <sz val="9"/>
            <color indexed="81"/>
            <rFont val="Tahoma"/>
            <family val="2"/>
          </rPr>
          <t>humqth:</t>
        </r>
        <r>
          <rPr>
            <sz val="9"/>
            <color indexed="81"/>
            <rFont val="Tahoma"/>
            <family val="2"/>
          </rPr>
          <t xml:space="preserve">
Adjusted down 6022 for River area</t>
        </r>
      </text>
    </comment>
    <comment ref="D62" authorId="0">
      <text>
        <r>
          <rPr>
            <b/>
            <sz val="9"/>
            <color indexed="81"/>
            <rFont val="Tahoma"/>
            <family val="2"/>
          </rPr>
          <t>humqth:</t>
        </r>
        <r>
          <rPr>
            <sz val="9"/>
            <color indexed="81"/>
            <rFont val="Tahoma"/>
            <family val="2"/>
          </rPr>
          <t xml:space="preserve">
The Bills suggest a low figure of 571 for this parish. The MDA figure of 643 has been used here.  </t>
        </r>
      </text>
    </comment>
    <comment ref="J62" authorId="0">
      <text>
        <r>
          <rPr>
            <b/>
            <sz val="9"/>
            <color indexed="81"/>
            <rFont val="Tahoma"/>
            <family val="2"/>
          </rPr>
          <t>humqth:</t>
        </r>
        <r>
          <rPr>
            <sz val="9"/>
            <color indexed="81"/>
            <rFont val="Tahoma"/>
            <family val="2"/>
          </rPr>
          <t xml:space="preserve">
This figure was generated from the 1801 Census (612).  The Bills suggest a lower figure of 343.   </t>
        </r>
      </text>
    </comment>
    <comment ref="D63" authorId="0">
      <text>
        <r>
          <rPr>
            <b/>
            <sz val="9"/>
            <color indexed="81"/>
            <rFont val="Tahoma"/>
            <family val="2"/>
          </rPr>
          <t>humqth:</t>
        </r>
        <r>
          <rPr>
            <sz val="9"/>
            <color indexed="81"/>
            <rFont val="Tahoma"/>
            <family val="2"/>
          </rPr>
          <t xml:space="preserve">
The Bills suggest a low figure of 598 for this parish. The MDA figure of 774 has been used here.</t>
        </r>
      </text>
    </comment>
    <comment ref="J63" authorId="0">
      <text>
        <r>
          <rPr>
            <b/>
            <sz val="9"/>
            <color indexed="81"/>
            <rFont val="Tahoma"/>
            <family val="2"/>
          </rPr>
          <t>humqth:</t>
        </r>
        <r>
          <rPr>
            <sz val="9"/>
            <color indexed="81"/>
            <rFont val="Tahoma"/>
            <family val="2"/>
          </rPr>
          <t xml:space="preserve">
The Bills suggest a low figure of 655.  A figure midway between the MDA population of 774 and the 1801 census figure of 812, has been used here (793).</t>
        </r>
      </text>
    </comment>
    <comment ref="C65" authorId="0">
      <text>
        <r>
          <rPr>
            <b/>
            <sz val="9"/>
            <color indexed="81"/>
            <rFont val="Tahoma"/>
            <family val="2"/>
          </rPr>
          <t>humqth:</t>
        </r>
        <r>
          <rPr>
            <sz val="9"/>
            <color indexed="81"/>
            <rFont val="Tahoma"/>
            <family val="2"/>
          </rPr>
          <t xml:space="preserve">
Adjusted down 7726 for River area</t>
        </r>
      </text>
    </comment>
    <comment ref="D65" authorId="0">
      <text>
        <r>
          <rPr>
            <b/>
            <sz val="9"/>
            <color indexed="81"/>
            <rFont val="Tahoma"/>
            <family val="2"/>
          </rPr>
          <t>humqth:</t>
        </r>
        <r>
          <rPr>
            <sz val="9"/>
            <color indexed="81"/>
            <rFont val="Tahoma"/>
            <family val="2"/>
          </rPr>
          <t xml:space="preserve">
The Bills suggest a low figure of 679 for this parish. The MDA figure of 795 has been used here.</t>
        </r>
      </text>
    </comment>
    <comment ref="D66" authorId="0">
      <text>
        <r>
          <rPr>
            <b/>
            <sz val="9"/>
            <color indexed="81"/>
            <rFont val="Tahoma"/>
            <family val="2"/>
          </rPr>
          <t>humqth:</t>
        </r>
        <r>
          <rPr>
            <sz val="9"/>
            <color indexed="81"/>
            <rFont val="Tahoma"/>
            <family val="2"/>
          </rPr>
          <t xml:space="preserve">
The Bills suggest a low figure of 110 for this parish. The MDA figure of 321 has been used here.</t>
        </r>
      </text>
    </comment>
    <comment ref="J66" authorId="0">
      <text>
        <r>
          <rPr>
            <b/>
            <sz val="9"/>
            <color indexed="81"/>
            <rFont val="Tahoma"/>
            <family val="2"/>
          </rPr>
          <t>humqth:</t>
        </r>
        <r>
          <rPr>
            <sz val="9"/>
            <color indexed="81"/>
            <rFont val="Tahoma"/>
            <family val="2"/>
          </rPr>
          <t xml:space="preserve">
This figure was generated from the 1801 Census (263).  The Bills suggest a lower figure of 104.   </t>
        </r>
      </text>
    </comment>
    <comment ref="D67" authorId="0">
      <text>
        <r>
          <rPr>
            <b/>
            <sz val="9"/>
            <color indexed="81"/>
            <rFont val="Tahoma"/>
            <family val="2"/>
          </rPr>
          <t>humqth:</t>
        </r>
        <r>
          <rPr>
            <sz val="9"/>
            <color indexed="81"/>
            <rFont val="Tahoma"/>
            <family val="2"/>
          </rPr>
          <t xml:space="preserve">
This figure (357) was taken from the MDA.  The Bills suggest a lower figure of 42.</t>
        </r>
      </text>
    </comment>
    <comment ref="J67" authorId="0">
      <text>
        <r>
          <rPr>
            <b/>
            <sz val="9"/>
            <color indexed="81"/>
            <rFont val="Tahoma"/>
            <family val="2"/>
          </rPr>
          <t>humqth:</t>
        </r>
        <r>
          <rPr>
            <sz val="9"/>
            <color indexed="81"/>
            <rFont val="Tahoma"/>
            <family val="2"/>
          </rPr>
          <t xml:space="preserve">
This figure was generated from the 1801 Census.  The Bills suggest a lower figure of 2.</t>
        </r>
      </text>
    </comment>
    <comment ref="D68" authorId="0">
      <text>
        <r>
          <rPr>
            <b/>
            <sz val="9"/>
            <color indexed="81"/>
            <rFont val="Tahoma"/>
            <family val="2"/>
          </rPr>
          <t>humqth:</t>
        </r>
        <r>
          <rPr>
            <sz val="9"/>
            <color indexed="81"/>
            <rFont val="Tahoma"/>
            <family val="2"/>
          </rPr>
          <t xml:space="preserve">
The Bills suggest a low figure of 488 for this parish. The MDA figure of 679 has been used here.</t>
        </r>
      </text>
    </comment>
    <comment ref="J68" authorId="0">
      <text>
        <r>
          <rPr>
            <b/>
            <sz val="9"/>
            <color indexed="81"/>
            <rFont val="Tahoma"/>
            <family val="2"/>
          </rPr>
          <t>humqth:</t>
        </r>
        <r>
          <rPr>
            <sz val="9"/>
            <color indexed="81"/>
            <rFont val="Tahoma"/>
            <family val="2"/>
          </rPr>
          <t xml:space="preserve">
This figure was generated from the 1801 Census (522).  The Bills suggest a lower figure of 363.   </t>
        </r>
      </text>
    </comment>
    <comment ref="D70" authorId="0">
      <text>
        <r>
          <rPr>
            <b/>
            <sz val="9"/>
            <color indexed="81"/>
            <rFont val="Tahoma"/>
            <family val="2"/>
          </rPr>
          <t>humqth:</t>
        </r>
        <r>
          <rPr>
            <sz val="9"/>
            <color indexed="81"/>
            <rFont val="Tahoma"/>
            <family val="2"/>
          </rPr>
          <t xml:space="preserve">
This figure was generated from the 1801 Census.  The Bills do not provide a figure for this parish.</t>
        </r>
      </text>
    </comment>
    <comment ref="J70" authorId="0">
      <text>
        <r>
          <rPr>
            <b/>
            <sz val="9"/>
            <color indexed="81"/>
            <rFont val="Tahoma"/>
            <family val="2"/>
          </rPr>
          <t>humqth:</t>
        </r>
        <r>
          <rPr>
            <sz val="9"/>
            <color indexed="81"/>
            <rFont val="Tahoma"/>
            <family val="2"/>
          </rPr>
          <t xml:space="preserve">
This figure was generated from the 1801 Census.  The Bills suggest a lower figure of 11.</t>
        </r>
      </text>
    </comment>
    <comment ref="D71" authorId="0">
      <text>
        <r>
          <rPr>
            <b/>
            <sz val="9"/>
            <color indexed="81"/>
            <rFont val="Tahoma"/>
            <family val="2"/>
          </rPr>
          <t>humqth:</t>
        </r>
        <r>
          <rPr>
            <sz val="9"/>
            <color indexed="81"/>
            <rFont val="Tahoma"/>
            <family val="2"/>
          </rPr>
          <t xml:space="preserve">
The Bills suggest a low figure of 183 for this parish. The MDA figure of 251 has been used here.</t>
        </r>
      </text>
    </comment>
    <comment ref="J71" authorId="0">
      <text>
        <r>
          <rPr>
            <b/>
            <sz val="9"/>
            <color indexed="81"/>
            <rFont val="Tahoma"/>
            <family val="2"/>
          </rPr>
          <t>humqth:</t>
        </r>
        <r>
          <rPr>
            <sz val="9"/>
            <color indexed="81"/>
            <rFont val="Tahoma"/>
            <family val="2"/>
          </rPr>
          <t xml:space="preserve">
The Bills suggest a low figure of 197.  A figure midway between the MDA population of 251 and the 1801 census figure of 365, has been used here (308).</t>
        </r>
      </text>
    </comment>
    <comment ref="N71" authorId="0">
      <text>
        <r>
          <rPr>
            <b/>
            <sz val="9"/>
            <color indexed="81"/>
            <rFont val="Tahoma"/>
            <family val="2"/>
          </rPr>
          <t>humqth:</t>
        </r>
        <r>
          <rPr>
            <sz val="9"/>
            <color indexed="81"/>
            <rFont val="Tahoma"/>
            <family val="2"/>
          </rPr>
          <t xml:space="preserve">
Although this population figure looks improbably high, the 1801 enumeration books, suggest that there were 101 households occupying just 40 houses.</t>
        </r>
      </text>
    </comment>
    <comment ref="C72" authorId="0">
      <text>
        <r>
          <rPr>
            <b/>
            <sz val="9"/>
            <color indexed="81"/>
            <rFont val="Tahoma"/>
            <family val="2"/>
          </rPr>
          <t>humqth:</t>
        </r>
        <r>
          <rPr>
            <sz val="9"/>
            <color indexed="81"/>
            <rFont val="Tahoma"/>
            <family val="2"/>
          </rPr>
          <t xml:space="preserve">
Adjusted down 9672 for River area</t>
        </r>
      </text>
    </comment>
    <comment ref="D74" authorId="0">
      <text>
        <r>
          <rPr>
            <b/>
            <sz val="9"/>
            <color indexed="81"/>
            <rFont val="Tahoma"/>
            <family val="2"/>
          </rPr>
          <t>humqth:</t>
        </r>
        <r>
          <rPr>
            <sz val="9"/>
            <color indexed="81"/>
            <rFont val="Tahoma"/>
            <family val="2"/>
          </rPr>
          <t xml:space="preserve">
This figure was generated from the 1801 Census.  The Bills suggest a lower figure of 6.</t>
        </r>
      </text>
    </comment>
    <comment ref="J74" authorId="0">
      <text>
        <r>
          <rPr>
            <b/>
            <sz val="9"/>
            <color indexed="81"/>
            <rFont val="Tahoma"/>
            <family val="2"/>
          </rPr>
          <t>humqth:</t>
        </r>
        <r>
          <rPr>
            <sz val="9"/>
            <color indexed="81"/>
            <rFont val="Tahoma"/>
            <family val="2"/>
          </rPr>
          <t xml:space="preserve">
This figure was generated from the 1801 Census.  The Bills suggest a lower figure of 7.</t>
        </r>
      </text>
    </comment>
    <comment ref="J75" authorId="0">
      <text>
        <r>
          <rPr>
            <b/>
            <sz val="9"/>
            <color indexed="81"/>
            <rFont val="Tahoma"/>
            <family val="2"/>
          </rPr>
          <t>humqth:</t>
        </r>
        <r>
          <rPr>
            <sz val="9"/>
            <color indexed="81"/>
            <rFont val="Tahoma"/>
            <family val="2"/>
          </rPr>
          <t xml:space="preserve">
This figure was generated from the 1801 Census (615).  The Bills suggest a lower figure of 246.   </t>
        </r>
      </text>
    </comment>
    <comment ref="J76" authorId="0">
      <text>
        <r>
          <rPr>
            <b/>
            <sz val="9"/>
            <color indexed="81"/>
            <rFont val="Tahoma"/>
            <family val="2"/>
          </rPr>
          <t>humqth:</t>
        </r>
        <r>
          <rPr>
            <sz val="9"/>
            <color indexed="81"/>
            <rFont val="Tahoma"/>
            <family val="2"/>
          </rPr>
          <t xml:space="preserve">
This figure was generated from the 1801 Census (233).  The Bills suggest a lower figure of 168.   </t>
        </r>
      </text>
    </comment>
    <comment ref="D77" authorId="0">
      <text>
        <r>
          <rPr>
            <b/>
            <sz val="9"/>
            <color indexed="81"/>
            <rFont val="Tahoma"/>
            <family val="2"/>
          </rPr>
          <t>humqth:</t>
        </r>
        <r>
          <rPr>
            <sz val="9"/>
            <color indexed="81"/>
            <rFont val="Tahoma"/>
            <family val="2"/>
          </rPr>
          <t xml:space="preserve">
The Bills suggest a low figure of 625 for this parish. The MDA figure of 908 has been used here.</t>
        </r>
      </text>
    </comment>
    <comment ref="J77" authorId="0">
      <text>
        <r>
          <rPr>
            <b/>
            <sz val="9"/>
            <color indexed="81"/>
            <rFont val="Tahoma"/>
            <family val="2"/>
          </rPr>
          <t>humqth:</t>
        </r>
        <r>
          <rPr>
            <sz val="9"/>
            <color indexed="81"/>
            <rFont val="Tahoma"/>
            <family val="2"/>
          </rPr>
          <t xml:space="preserve">
This figure was generated from the 1801 Census (833).  The Bills suggest a lower figure of 609.   </t>
        </r>
      </text>
    </comment>
    <comment ref="D78" authorId="0">
      <text>
        <r>
          <rPr>
            <b/>
            <sz val="9"/>
            <color indexed="81"/>
            <rFont val="Tahoma"/>
            <family val="2"/>
          </rPr>
          <t>humqth:</t>
        </r>
        <r>
          <rPr>
            <sz val="9"/>
            <color indexed="81"/>
            <rFont val="Tahoma"/>
            <family val="2"/>
          </rPr>
          <t xml:space="preserve">
The Bills suggest a low figure of 532 for this parish. The MDA figure of 824 has been used here.</t>
        </r>
      </text>
    </comment>
    <comment ref="J78" authorId="0">
      <text>
        <r>
          <rPr>
            <b/>
            <sz val="9"/>
            <color indexed="81"/>
            <rFont val="Tahoma"/>
            <family val="2"/>
          </rPr>
          <t>humqth:</t>
        </r>
        <r>
          <rPr>
            <sz val="9"/>
            <color indexed="81"/>
            <rFont val="Tahoma"/>
            <family val="2"/>
          </rPr>
          <t xml:space="preserve">
This figure was generated from the 1801 Census (771).  The Bills suggest a lower figure of 483.   </t>
        </r>
      </text>
    </comment>
    <comment ref="C79" authorId="0">
      <text>
        <r>
          <rPr>
            <b/>
            <sz val="9"/>
            <color indexed="81"/>
            <rFont val="Tahoma"/>
            <family val="2"/>
          </rPr>
          <t>humqth:</t>
        </r>
        <r>
          <rPr>
            <sz val="9"/>
            <color indexed="81"/>
            <rFont val="Tahoma"/>
            <family val="2"/>
          </rPr>
          <t xml:space="preserve">
Adjusted down 4906 for River area</t>
        </r>
      </text>
    </comment>
    <comment ref="J79" authorId="0">
      <text>
        <r>
          <rPr>
            <b/>
            <sz val="9"/>
            <color indexed="81"/>
            <rFont val="Tahoma"/>
            <family val="2"/>
          </rPr>
          <t>humqth:</t>
        </r>
        <r>
          <rPr>
            <sz val="9"/>
            <color indexed="81"/>
            <rFont val="Tahoma"/>
            <family val="2"/>
          </rPr>
          <t xml:space="preserve">
The figure from the Bills (545) appeared too low; and that generated from the 1801 Census (689) seemed too high.  This figure is midway between an average of the MDA figure of 627 and the 1690s Bills figure of 634, and the 1801 figure of 618.  It is 624.</t>
        </r>
      </text>
    </comment>
    <comment ref="D80" authorId="0">
      <text>
        <r>
          <rPr>
            <b/>
            <sz val="9"/>
            <color indexed="81"/>
            <rFont val="Tahoma"/>
            <family val="2"/>
          </rPr>
          <t>humqth:</t>
        </r>
        <r>
          <rPr>
            <sz val="9"/>
            <color indexed="81"/>
            <rFont val="Tahoma"/>
            <family val="2"/>
          </rPr>
          <t xml:space="preserve">
The Bills suggest a low figure of 338 for this parish. The MDA figure of 441 has been used here.</t>
        </r>
      </text>
    </comment>
    <comment ref="J80" authorId="0">
      <text>
        <r>
          <rPr>
            <b/>
            <sz val="9"/>
            <color indexed="81"/>
            <rFont val="Tahoma"/>
            <family val="2"/>
          </rPr>
          <t>humqth:</t>
        </r>
        <r>
          <rPr>
            <sz val="9"/>
            <color indexed="81"/>
            <rFont val="Tahoma"/>
            <family val="2"/>
          </rPr>
          <t xml:space="preserve">
This figure was generated from the 1801 Census (435).  The Bills suggest a lower figure of 221.   </t>
        </r>
      </text>
    </comment>
    <comment ref="A81" authorId="0">
      <text>
        <r>
          <rPr>
            <b/>
            <sz val="9"/>
            <color indexed="81"/>
            <rFont val="Tahoma"/>
            <family val="2"/>
          </rPr>
          <t>humqth:</t>
        </r>
        <r>
          <rPr>
            <sz val="9"/>
            <color indexed="81"/>
            <rFont val="Tahoma"/>
            <family val="2"/>
          </rPr>
          <t xml:space="preserve">
Given as St Michael Royal in the Bills</t>
        </r>
      </text>
    </comment>
    <comment ref="J81" authorId="0">
      <text>
        <r>
          <rPr>
            <b/>
            <sz val="9"/>
            <color indexed="81"/>
            <rFont val="Tahoma"/>
            <family val="2"/>
          </rPr>
          <t>humqth:</t>
        </r>
        <r>
          <rPr>
            <sz val="9"/>
            <color indexed="81"/>
            <rFont val="Tahoma"/>
            <family val="2"/>
          </rPr>
          <t xml:space="preserve">
This figure was generated from the 1801 Census (342).  The Bills suggest a lower figure of 277.   </t>
        </r>
      </text>
    </comment>
    <comment ref="A82" authorId="0">
      <text>
        <r>
          <rPr>
            <b/>
            <sz val="9"/>
            <color indexed="81"/>
            <rFont val="Tahoma"/>
            <family val="2"/>
          </rPr>
          <t>humqth:
Holy Trinity the Less was amalgamated with St Michael Queenhithe in the early seventeenth century.  It survived as a separate listing the Bills of Mortality, but was included in the figure for the 1801 census, under St Michael Queenhithe. The listings used reflect the separate figures from the Bills (1690s: 333, 840 and 1740s: 299, 673).  For 1801, the total of 827 provided for each parish has been divided as a proportion derived from the land area.  The area for St Michael Queenhithe has been reduced to account for the river, and also the area of Queen Hithe Dock, and is calculated at 16,016 sqm.  The resulting proportion is 72% to St Michael, and 28% to Holy Trininty, to give the 1801 figures of 595 for St Michael Queenhithe, and 232 for Holy Trinity the Less.</t>
        </r>
        <r>
          <rPr>
            <sz val="9"/>
            <color indexed="81"/>
            <rFont val="Tahoma"/>
            <family val="2"/>
          </rPr>
          <t xml:space="preserve">
</t>
        </r>
      </text>
    </comment>
    <comment ref="C82" authorId="0">
      <text>
        <r>
          <rPr>
            <b/>
            <sz val="9"/>
            <color indexed="81"/>
            <rFont val="Tahoma"/>
            <family val="2"/>
          </rPr>
          <t>humqth:</t>
        </r>
        <r>
          <rPr>
            <sz val="9"/>
            <color indexed="81"/>
            <rFont val="Tahoma"/>
            <family val="2"/>
          </rPr>
          <t xml:space="preserve">
Adjusted down 9514 for River area, and a further 4006 (20%) for the area of Queen Hithe Dock.</t>
        </r>
      </text>
    </comment>
    <comment ref="M82" authorId="0">
      <text>
        <r>
          <rPr>
            <b/>
            <sz val="9"/>
            <color indexed="81"/>
            <rFont val="Tahoma"/>
            <family val="2"/>
          </rPr>
          <t>humqth:</t>
        </r>
        <r>
          <rPr>
            <sz val="9"/>
            <color indexed="81"/>
            <rFont val="Tahoma"/>
            <family val="2"/>
          </rPr>
          <t xml:space="preserve">
Holy Trinity the Less was amalgamated with St Michael Queenhithe in the early seventeenth century.  It survived as a separate listing the Bills of Mortality, but was included in the figure for the 1801 census, under St Michael Queenhithe. The listings used reflect the separate figures from the Bills (1690s: 333, 840 and 1740s: 299, 673).  For 1801, the total of 827 provided for each parish has been divided as a proportion derived from the land area.  The area for St Michael Queenhithe has been reduced to account for the river, and also the area of Queen Hithe Dock, and is calculated at 16,016 sqm.  The resulting proportion is 72% to St Michael, and 28% to Holy Trininty, to give the 1801 figures of 595 for St Michael Queenhithe, and 232 for Holy Trinity the Less.</t>
        </r>
      </text>
    </comment>
    <comment ref="D83" authorId="0">
      <text>
        <r>
          <rPr>
            <b/>
            <sz val="9"/>
            <color indexed="81"/>
            <rFont val="Tahoma"/>
            <family val="2"/>
          </rPr>
          <t>humqth:</t>
        </r>
        <r>
          <rPr>
            <sz val="9"/>
            <color indexed="81"/>
            <rFont val="Tahoma"/>
            <family val="2"/>
          </rPr>
          <t xml:space="preserve">
The Bills suggest a low figure of 288 for this parish. The MDA figure of 499 has been used here.</t>
        </r>
      </text>
    </comment>
    <comment ref="J83" authorId="0">
      <text>
        <r>
          <rPr>
            <b/>
            <sz val="9"/>
            <color indexed="81"/>
            <rFont val="Tahoma"/>
            <family val="2"/>
          </rPr>
          <t>humqth:</t>
        </r>
        <r>
          <rPr>
            <sz val="9"/>
            <color indexed="81"/>
            <rFont val="Tahoma"/>
            <family val="2"/>
          </rPr>
          <t xml:space="preserve">
The Bills give a very low figure of 71, and a back projection from the 1801 census gives a high figure of 640.  A midway point between the 1801 census figure, and the MDA figure of 499, has been used here (537).</t>
        </r>
      </text>
    </comment>
    <comment ref="J84" authorId="0">
      <text>
        <r>
          <rPr>
            <b/>
            <sz val="9"/>
            <color indexed="81"/>
            <rFont val="Tahoma"/>
            <family val="2"/>
          </rPr>
          <t>humqth:</t>
        </r>
        <r>
          <rPr>
            <sz val="9"/>
            <color indexed="81"/>
            <rFont val="Tahoma"/>
            <family val="2"/>
          </rPr>
          <t xml:space="preserve">
This figure was generated from the 1801 Census (313).  The Bills suggest a lower figure of 170.   </t>
        </r>
      </text>
    </comment>
    <comment ref="D85" authorId="0">
      <text>
        <r>
          <rPr>
            <b/>
            <sz val="9"/>
            <color indexed="81"/>
            <rFont val="Tahoma"/>
            <family val="2"/>
          </rPr>
          <t>humqth:</t>
        </r>
        <r>
          <rPr>
            <sz val="9"/>
            <color indexed="81"/>
            <rFont val="Tahoma"/>
            <family val="2"/>
          </rPr>
          <t xml:space="preserve">
The Bills suggest a low figure of 488 for this parish. The MDA figure of 560 has been used here.</t>
        </r>
      </text>
    </comment>
    <comment ref="J85" authorId="0">
      <text>
        <r>
          <rPr>
            <b/>
            <sz val="9"/>
            <color indexed="81"/>
            <rFont val="Tahoma"/>
            <family val="2"/>
          </rPr>
          <t>humqth:</t>
        </r>
        <r>
          <rPr>
            <sz val="9"/>
            <color indexed="81"/>
            <rFont val="Tahoma"/>
            <family val="2"/>
          </rPr>
          <t xml:space="preserve">
This figure was generated from the 1801 Census (562).  The Bills suggest a lower figure of 235.   </t>
        </r>
      </text>
    </comment>
    <comment ref="D86" authorId="0">
      <text>
        <r>
          <rPr>
            <b/>
            <sz val="9"/>
            <color indexed="81"/>
            <rFont val="Tahoma"/>
            <family val="2"/>
          </rPr>
          <t>humqth:</t>
        </r>
        <r>
          <rPr>
            <sz val="9"/>
            <color indexed="81"/>
            <rFont val="Tahoma"/>
            <family val="2"/>
          </rPr>
          <t xml:space="preserve">
This figure was generated from the 1801 Census.  The Bills suggest a lower figure of 44.</t>
        </r>
      </text>
    </comment>
    <comment ref="J86" authorId="0">
      <text>
        <r>
          <rPr>
            <b/>
            <sz val="9"/>
            <color indexed="81"/>
            <rFont val="Tahoma"/>
            <family val="2"/>
          </rPr>
          <t>humqth:</t>
        </r>
        <r>
          <rPr>
            <sz val="9"/>
            <color indexed="81"/>
            <rFont val="Tahoma"/>
            <family val="2"/>
          </rPr>
          <t xml:space="preserve">
This figure was generated from the 1801 Census.  The Bills suggest a lower figure of 124.</t>
        </r>
      </text>
    </comment>
    <comment ref="D88" authorId="0">
      <text>
        <r>
          <rPr>
            <b/>
            <sz val="9"/>
            <color indexed="81"/>
            <rFont val="Tahoma"/>
            <family val="2"/>
          </rPr>
          <t>humqth:</t>
        </r>
        <r>
          <rPr>
            <sz val="9"/>
            <color indexed="81"/>
            <rFont val="Tahoma"/>
            <family val="2"/>
          </rPr>
          <t xml:space="preserve">
The Bills figure of 183 was out of line with the estimates based on a back projection from the 1801 census (579).  A figure midway between these two has been used here (381)</t>
        </r>
      </text>
    </comment>
    <comment ref="J88" authorId="0">
      <text>
        <r>
          <rPr>
            <b/>
            <sz val="9"/>
            <color indexed="81"/>
            <rFont val="Tahoma"/>
            <family val="2"/>
          </rPr>
          <t>humqth:</t>
        </r>
        <r>
          <rPr>
            <sz val="9"/>
            <color indexed="81"/>
            <rFont val="Tahoma"/>
            <family val="2"/>
          </rPr>
          <t xml:space="preserve">
This figure was generated from the 1801 Census (361).  The Bills suggest a lower figure of 135.   </t>
        </r>
      </text>
    </comment>
    <comment ref="J89" authorId="0">
      <text>
        <r>
          <rPr>
            <b/>
            <sz val="9"/>
            <color indexed="81"/>
            <rFont val="Tahoma"/>
            <family val="2"/>
          </rPr>
          <t>humqth:</t>
        </r>
        <r>
          <rPr>
            <sz val="9"/>
            <color indexed="81"/>
            <rFont val="Tahoma"/>
            <family val="2"/>
          </rPr>
          <t xml:space="preserve">
The figure from the Bills seed too low (839), and a midway point between the 1801 census figure of 1216, and the 1690s Bills figure, was used instead (1132)</t>
        </r>
      </text>
    </comment>
    <comment ref="D90" authorId="0">
      <text>
        <r>
          <rPr>
            <b/>
            <sz val="9"/>
            <color indexed="81"/>
            <rFont val="Tahoma"/>
            <family val="2"/>
          </rPr>
          <t>humqth:</t>
        </r>
        <r>
          <rPr>
            <sz val="9"/>
            <color indexed="81"/>
            <rFont val="Tahoma"/>
            <family val="2"/>
          </rPr>
          <t xml:space="preserve">
This figure was generated from the 1801 Census.  The Bills suggest a lower figure of 296.</t>
        </r>
      </text>
    </comment>
    <comment ref="J90" authorId="0">
      <text>
        <r>
          <rPr>
            <b/>
            <sz val="9"/>
            <color indexed="81"/>
            <rFont val="Tahoma"/>
            <family val="2"/>
          </rPr>
          <t>humqth:</t>
        </r>
        <r>
          <rPr>
            <sz val="9"/>
            <color indexed="81"/>
            <rFont val="Tahoma"/>
            <family val="2"/>
          </rPr>
          <t xml:space="preserve">
This figure was generated from the 1801 Census.  The Bills suggest a lower figure of 100.</t>
        </r>
      </text>
    </comment>
    <comment ref="J91" authorId="0">
      <text>
        <r>
          <rPr>
            <b/>
            <sz val="9"/>
            <color indexed="81"/>
            <rFont val="Tahoma"/>
            <family val="2"/>
          </rPr>
          <t>humqth:</t>
        </r>
        <r>
          <rPr>
            <sz val="9"/>
            <color indexed="81"/>
            <rFont val="Tahoma"/>
            <family val="2"/>
          </rPr>
          <t xml:space="preserve">
The figure from the Bills (476), seemed too low, while the back projection from 1801 (1202) appeared too high.  A midway point between the figure used for the 1690s and that from the census was used here (854)</t>
        </r>
      </text>
    </comment>
    <comment ref="A92" authorId="0">
      <text>
        <r>
          <rPr>
            <b/>
            <sz val="9"/>
            <color indexed="81"/>
            <rFont val="Tahoma"/>
            <family val="2"/>
          </rPr>
          <t>humqth:</t>
        </r>
        <r>
          <rPr>
            <sz val="9"/>
            <color indexed="81"/>
            <rFont val="Tahoma"/>
            <family val="2"/>
          </rPr>
          <t xml:space="preserve">
Combined with St Mary Le Bow after the Fire. Perhaps one of two 'St Pancras parishes listed in Mola data.  This would give an area of 4718 sq m.  Given as area 126 in MOLA data.</t>
        </r>
      </text>
    </comment>
    <comment ref="D92" authorId="0">
      <text>
        <r>
          <rPr>
            <b/>
            <sz val="9"/>
            <color indexed="81"/>
            <rFont val="Tahoma"/>
            <family val="2"/>
          </rPr>
          <t>humqth:</t>
        </r>
        <r>
          <rPr>
            <sz val="9"/>
            <color indexed="81"/>
            <rFont val="Tahoma"/>
            <family val="2"/>
          </rPr>
          <t xml:space="preserve">
This figure was generated from the 1801 Census.  The Bills suggest a lower figure of 163.</t>
        </r>
      </text>
    </comment>
    <comment ref="J92" authorId="0">
      <text>
        <r>
          <rPr>
            <b/>
            <sz val="9"/>
            <color indexed="81"/>
            <rFont val="Tahoma"/>
            <family val="2"/>
          </rPr>
          <t>humqth:</t>
        </r>
        <r>
          <rPr>
            <sz val="9"/>
            <color indexed="81"/>
            <rFont val="Tahoma"/>
            <family val="2"/>
          </rPr>
          <t xml:space="preserve">
This figure was generated from the 1801 Census.  The Bills suggest a lower figure of 71.</t>
        </r>
      </text>
    </comment>
    <comment ref="D93" authorId="0">
      <text>
        <r>
          <rPr>
            <b/>
            <sz val="9"/>
            <color indexed="81"/>
            <rFont val="Tahoma"/>
            <family val="2"/>
          </rPr>
          <t>humqth:</t>
        </r>
        <r>
          <rPr>
            <sz val="9"/>
            <color indexed="81"/>
            <rFont val="Tahoma"/>
            <family val="2"/>
          </rPr>
          <t xml:space="preserve">
The figure from the Bills (707), seemed too low, while the back projection from 1801 (1791) appeared too high.  A midway point between these two figures was used here (1249)</t>
        </r>
      </text>
    </comment>
    <comment ref="J93" authorId="0">
      <text>
        <r>
          <rPr>
            <b/>
            <sz val="9"/>
            <color indexed="81"/>
            <rFont val="Tahoma"/>
            <family val="2"/>
          </rPr>
          <t>humqth:</t>
        </r>
        <r>
          <rPr>
            <sz val="9"/>
            <color indexed="81"/>
            <rFont val="Tahoma"/>
            <family val="2"/>
          </rPr>
          <t xml:space="preserve">
This figure was generated from the 1801 Census (1119).  The Bills suggest a lower figure of 553.   </t>
        </r>
      </text>
    </comment>
    <comment ref="A94" authorId="0">
      <text>
        <r>
          <rPr>
            <b/>
            <sz val="9"/>
            <color indexed="81"/>
            <rFont val="Tahoma"/>
            <family val="2"/>
          </rPr>
          <t>humqth:</t>
        </r>
        <r>
          <rPr>
            <sz val="9"/>
            <color indexed="81"/>
            <rFont val="Tahoma"/>
            <family val="2"/>
          </rPr>
          <t xml:space="preserve">
Given as St Peter Poor in Broad Street in the Bills</t>
        </r>
      </text>
    </comment>
    <comment ref="D94" authorId="0">
      <text>
        <r>
          <rPr>
            <b/>
            <sz val="9"/>
            <color indexed="81"/>
            <rFont val="Tahoma"/>
            <family val="2"/>
          </rPr>
          <t>humqth:</t>
        </r>
        <r>
          <rPr>
            <sz val="9"/>
            <color indexed="81"/>
            <rFont val="Tahoma"/>
            <family val="2"/>
          </rPr>
          <t xml:space="preserve">
The figure from the Bills (579), seemed too low, while the back projection from 1801 (1548) appeared too high.  A midway point between these two figures was used here (1064)</t>
        </r>
      </text>
    </comment>
    <comment ref="J94" authorId="0">
      <text>
        <r>
          <rPr>
            <b/>
            <sz val="9"/>
            <color indexed="81"/>
            <rFont val="Tahoma"/>
            <family val="2"/>
          </rPr>
          <t>humqth:</t>
        </r>
        <r>
          <rPr>
            <sz val="9"/>
            <color indexed="81"/>
            <rFont val="Tahoma"/>
            <family val="2"/>
          </rPr>
          <t xml:space="preserve">
This figure was generated from the 1801 Census.  The Bills suggest a lower figure of 246.</t>
        </r>
      </text>
    </comment>
    <comment ref="C95" authorId="0">
      <text>
        <r>
          <rPr>
            <b/>
            <sz val="9"/>
            <color indexed="81"/>
            <rFont val="Tahoma"/>
            <family val="2"/>
          </rPr>
          <t>humqth:</t>
        </r>
        <r>
          <rPr>
            <sz val="9"/>
            <color indexed="81"/>
            <rFont val="Tahoma"/>
            <family val="2"/>
          </rPr>
          <t xml:space="preserve">
Adjusted down 5677 for River area</t>
        </r>
      </text>
    </comment>
    <comment ref="D95" authorId="0">
      <text>
        <r>
          <rPr>
            <b/>
            <sz val="9"/>
            <color indexed="81"/>
            <rFont val="Tahoma"/>
            <family val="2"/>
          </rPr>
          <t>humqth:</t>
        </r>
        <r>
          <rPr>
            <sz val="9"/>
            <color indexed="81"/>
            <rFont val="Tahoma"/>
            <family val="2"/>
          </rPr>
          <t xml:space="preserve">
The figure from the Bills (311), seemed too low, while the back projection from 1801 (630) appeared too high.  A midway point between these two figures was used here (471)</t>
        </r>
      </text>
    </comment>
    <comment ref="J95" authorId="0">
      <text>
        <r>
          <rPr>
            <b/>
            <sz val="9"/>
            <color indexed="81"/>
            <rFont val="Tahoma"/>
            <family val="2"/>
          </rPr>
          <t>humqth:</t>
        </r>
        <r>
          <rPr>
            <sz val="9"/>
            <color indexed="81"/>
            <rFont val="Tahoma"/>
            <family val="2"/>
          </rPr>
          <t xml:space="preserve">
This figure was generated from the 1801 Census (394).  The Bills suggest a lower figure of 553.   </t>
        </r>
      </text>
    </comment>
    <comment ref="D96" authorId="0">
      <text>
        <r>
          <rPr>
            <b/>
            <sz val="9"/>
            <color indexed="81"/>
            <rFont val="Tahoma"/>
            <family val="2"/>
          </rPr>
          <t>humqth:</t>
        </r>
        <r>
          <rPr>
            <sz val="9"/>
            <color indexed="81"/>
            <rFont val="Tahoma"/>
            <family val="2"/>
          </rPr>
          <t xml:space="preserve">
The figure from the Bills (267), seemed too low, while the back projection from 1801 (598) appeared too high.  A midway point between these two figures was used here (433)</t>
        </r>
      </text>
    </comment>
    <comment ref="J96" authorId="0">
      <text>
        <r>
          <rPr>
            <b/>
            <sz val="9"/>
            <color indexed="81"/>
            <rFont val="Tahoma"/>
            <family val="2"/>
          </rPr>
          <t>humqth:</t>
        </r>
        <r>
          <rPr>
            <sz val="9"/>
            <color indexed="81"/>
            <rFont val="Tahoma"/>
            <family val="2"/>
          </rPr>
          <t xml:space="preserve">
This figure was generated from the 1801 Census (374).  The Bills suggest a lower figure of 148.   </t>
        </r>
      </text>
    </comment>
    <comment ref="D97" authorId="0">
      <text>
        <r>
          <rPr>
            <b/>
            <sz val="9"/>
            <color indexed="81"/>
            <rFont val="Tahoma"/>
            <family val="2"/>
          </rPr>
          <t>humqth:</t>
        </r>
        <r>
          <rPr>
            <sz val="9"/>
            <color indexed="81"/>
            <rFont val="Tahoma"/>
            <family val="2"/>
          </rPr>
          <t xml:space="preserve">
The figure from the Bills (1548), seemed too low, while the back projection from 1801 (5760) appeared too high.  A midway point between these two figures was used here (3654)</t>
        </r>
      </text>
    </comment>
    <comment ref="J97" authorId="0">
      <text>
        <r>
          <rPr>
            <b/>
            <sz val="9"/>
            <color indexed="81"/>
            <rFont val="Tahoma"/>
            <family val="2"/>
          </rPr>
          <t>humqth:</t>
        </r>
        <r>
          <rPr>
            <sz val="9"/>
            <color indexed="81"/>
            <rFont val="Tahoma"/>
            <family val="2"/>
          </rPr>
          <t xml:space="preserve">
This figure was generated from the 1801 Census (3597).  The Bills suggest a lower figure of 246.</t>
        </r>
      </text>
    </comment>
    <comment ref="J98" authorId="0">
      <text>
        <r>
          <rPr>
            <b/>
            <sz val="9"/>
            <color indexed="81"/>
            <rFont val="Tahoma"/>
            <family val="2"/>
          </rPr>
          <t>humqth:</t>
        </r>
        <r>
          <rPr>
            <sz val="9"/>
            <color indexed="81"/>
            <rFont val="Tahoma"/>
            <family val="2"/>
          </rPr>
          <t xml:space="preserve">
This figure was generated from the 1801 Census (379).  The Bills suggest a lower figure of 317.</t>
        </r>
      </text>
    </comment>
    <comment ref="D99" authorId="0">
      <text>
        <r>
          <rPr>
            <b/>
            <sz val="9"/>
            <color indexed="81"/>
            <rFont val="Tahoma"/>
            <family val="2"/>
          </rPr>
          <t>humqth:</t>
        </r>
        <r>
          <rPr>
            <sz val="9"/>
            <color indexed="81"/>
            <rFont val="Tahoma"/>
            <family val="2"/>
          </rPr>
          <t xml:space="preserve">
The figure from the Bills (394), seemed too low, while the back projection from 1801 (993) appeared too high.  A midway point between these two figures was used here (694)</t>
        </r>
      </text>
    </comment>
    <comment ref="J99" authorId="0">
      <text>
        <r>
          <rPr>
            <b/>
            <sz val="9"/>
            <color indexed="81"/>
            <rFont val="Tahoma"/>
            <family val="2"/>
          </rPr>
          <t>humqth:</t>
        </r>
        <r>
          <rPr>
            <sz val="9"/>
            <color indexed="81"/>
            <rFont val="Tahoma"/>
            <family val="2"/>
          </rPr>
          <t xml:space="preserve">
This figure was generated from the 1801 Census (620).  The Bills suggest a lower figure of 281.</t>
        </r>
      </text>
    </comment>
    <comment ref="D101" authorId="0">
      <text>
        <r>
          <rPr>
            <b/>
            <sz val="9"/>
            <color indexed="81"/>
            <rFont val="Tahoma"/>
            <family val="2"/>
          </rPr>
          <t>humqth:</t>
        </r>
        <r>
          <rPr>
            <sz val="9"/>
            <color indexed="81"/>
            <rFont val="Tahoma"/>
            <family val="2"/>
          </rPr>
          <t xml:space="preserve">
The population of Charter House and the Liberty of Glass House Yard appear to have been incorporated in to that of St Botolph Aldersgate for the purpose of the Bills, but separated out for the 1801 census.  The proportions evident in the 1801 census (St Botolph, 74%, Charter House, 5% and Glass House Yard, 22%),  have been used to distribute the populations for the 1690s and 1740s, between the three jurisdictions.</t>
        </r>
      </text>
    </comment>
    <comment ref="J101" authorId="0">
      <text>
        <r>
          <rPr>
            <b/>
            <sz val="9"/>
            <color indexed="81"/>
            <rFont val="Tahoma"/>
            <family val="2"/>
          </rPr>
          <t>humqth:</t>
        </r>
        <r>
          <rPr>
            <sz val="9"/>
            <color indexed="81"/>
            <rFont val="Tahoma"/>
            <family val="2"/>
          </rPr>
          <t xml:space="preserve">
The population of Charter House and the Liberty of Glass House Yard appear to have been incorporated in to that of St Botolph Aldersgate for the purpose of the Bills, but separated out for the 1801 census.  The proportions evident in the 1801 census (St Botolph, 74%, Charter House, 5% and Glass House Yard, 22%),  have been used to distribute the populations for the 1690s and 1740s, between the three jurisdictions.</t>
        </r>
      </text>
    </comment>
    <comment ref="D103" authorId="0">
      <text>
        <r>
          <rPr>
            <b/>
            <sz val="9"/>
            <color indexed="81"/>
            <rFont val="Tahoma"/>
            <family val="2"/>
          </rPr>
          <t>humqth:</t>
        </r>
        <r>
          <rPr>
            <sz val="9"/>
            <color indexed="81"/>
            <rFont val="Tahoma"/>
            <family val="2"/>
          </rPr>
          <t xml:space="preserve">
The population of Charter House and the Liberty of Glass House Yard appear to have been incorporated in to that of St Botolph Aldersgate for the purpose of the Bills, but separated out for the 1801 census.  The proportions evident in the 1801 census (St Botolph, 74%, Charter House, 5% and Glass House Yard, 22%),  have been used to distribute the populations for the 1690s and 1740s, between the three jurisdictions.</t>
        </r>
      </text>
    </comment>
    <comment ref="J103" authorId="0">
      <text>
        <r>
          <rPr>
            <b/>
            <sz val="9"/>
            <color indexed="81"/>
            <rFont val="Tahoma"/>
            <family val="2"/>
          </rPr>
          <t>humqth:</t>
        </r>
        <r>
          <rPr>
            <sz val="9"/>
            <color indexed="81"/>
            <rFont val="Tahoma"/>
            <family val="2"/>
          </rPr>
          <t xml:space="preserve">
The population of Charter House and the Liberty of Glass House Yard appear to have been incorporated in to that of St Botolph Aldersgate for the purpose of the Bills, but separated out for the 1801 census.  The proportions evident in the 1801 census (St Botolph, 74%, Charter House, 5% and Glass House Yard, 22%),  have been used to distribute the populations for the 1690s and 1740s, between the three jurisdictions.</t>
        </r>
      </text>
    </comment>
    <comment ref="C104" authorId="0">
      <text>
        <r>
          <rPr>
            <b/>
            <sz val="9"/>
            <color indexed="81"/>
            <rFont val="Tahoma"/>
            <family val="2"/>
          </rPr>
          <t>humqth:</t>
        </r>
        <r>
          <rPr>
            <sz val="9"/>
            <color indexed="81"/>
            <rFont val="Tahoma"/>
            <family val="2"/>
          </rPr>
          <t xml:space="preserve">
Adjusted down 6666 for River area.</t>
        </r>
      </text>
    </comment>
    <comment ref="J104" authorId="0">
      <text>
        <r>
          <rPr>
            <b/>
            <sz val="9"/>
            <color indexed="81"/>
            <rFont val="Tahoma"/>
            <family val="2"/>
          </rPr>
          <t>humqth:</t>
        </r>
        <r>
          <rPr>
            <sz val="9"/>
            <color indexed="81"/>
            <rFont val="Tahoma"/>
            <family val="2"/>
          </rPr>
          <t xml:space="preserve">
The Bills figure appear low (215), so a back projection (using parish registration data for the area Without the Walls) was used to calculate a figure from the 1801 census (456)</t>
        </r>
      </text>
    </comment>
    <comment ref="A105" authorId="0">
      <text>
        <r>
          <rPr>
            <b/>
            <sz val="9"/>
            <color indexed="81"/>
            <rFont val="Tahoma"/>
            <family val="2"/>
          </rPr>
          <t>humqth:</t>
        </r>
        <r>
          <rPr>
            <sz val="9"/>
            <color indexed="81"/>
            <rFont val="Tahoma"/>
            <family val="2"/>
          </rPr>
          <t xml:space="preserve">
St Andew Holborn: This parish is in part inside the Walls, and in part outside (frequently given as ‘Above’ and ‘Below’ the ‘Bars’.  The parish population has been taken from the combined data in the 1801 enumerators book – appendix (p.501), rather than the initial dvidied listings.  Additionally, the area five of the Inns of Court lie within St Andrew.  These have been amalgamated for the purposes of generating a sensible figure for the overall area.  The Inns deemed to be within St Andrew are: Thavies Inn (area: 3236sqm), Barnards Inn (area: 2496sqm), Furnivals Inn (area: 5612sqm), Grays Inn (area: 47143sqm), Staples Inn (area: 4068)  and Lincolns Inn (area: 33895sqm).  This gives a total area of 476,827.  Additionally, the parish of St George the Martyr was created from St Andrew Holborn in 1723.  The proportionate areas of the two parishes (after the addition of the Inns of Court, etc.) have been used to distribute the population derived from the Bills for the 1690s..  A division of 77% to St Giles and 23% to St George has been applied to generate a population figure of 15,097 for St Giles; and 4510 for St George.</t>
        </r>
      </text>
    </comment>
    <comment ref="C105" authorId="0">
      <text>
        <r>
          <rPr>
            <b/>
            <sz val="9"/>
            <color indexed="81"/>
            <rFont val="Tahoma"/>
            <family val="2"/>
          </rPr>
          <t>humqth:</t>
        </r>
        <r>
          <rPr>
            <sz val="9"/>
            <color indexed="81"/>
            <rFont val="Tahoma"/>
            <family val="2"/>
          </rPr>
          <t xml:space="preserve">
This parish is in part inside the Walls, and in part outside (frequently given as ‘Above’ and ‘Below’ the ‘Bars’.  For the purpose of calculating the parish population and population density, these two areas have been combined (15932 and 5511).  Additionally, the area and populations of five of the Inns of Court lie within St Andrew.  These were separately listed in the 1801 census, but have been amalgamated for the purposes of generating a sensible figure for both the overall area and the population in 1801.  The Inns deemed to be within St Andrew are: Thavies Inn (area: 3236sqm; pop: 120), Barnards Inn (area: 2496sqm; pop: 37), Furnivals Inn (area: 5612sqm; pop: 880), Grays Inn (area: 47143sqm; pop: 432), Staples Inn (area: 4068)  and Lincolns Inn (area: 33895sqm; pop: 432).  This gives a total area of 476,827, and a total population in 1801 of 22401.  The parishes appear to be reported as a single entity, including the Inns, in the Bills of Mortality.</t>
        </r>
      </text>
    </comment>
    <comment ref="D105" authorId="0">
      <text>
        <r>
          <rPr>
            <b/>
            <sz val="9"/>
            <color indexed="81"/>
            <rFont val="Tahoma"/>
            <family val="2"/>
          </rPr>
          <t>humqth:</t>
        </r>
        <r>
          <rPr>
            <sz val="9"/>
            <color indexed="81"/>
            <rFont val="Tahoma"/>
            <family val="2"/>
          </rPr>
          <t xml:space="preserve">
This parish was created from St Andrew Holborn in 1723.  The proportionate areas of the two parishes (after the addition of the Inns of Court, etc.) have been used to distribute the population derived from the Bills.  A division of 77% to St Giles and 23% to St George has been applied to generate a population figure of 15,097 for St Giles; and 4510 for St George.</t>
        </r>
      </text>
    </comment>
    <comment ref="M105" authorId="0">
      <text>
        <r>
          <rPr>
            <b/>
            <sz val="9"/>
            <color indexed="81"/>
            <rFont val="Tahoma"/>
            <family val="2"/>
          </rPr>
          <t>humqth:</t>
        </r>
        <r>
          <rPr>
            <sz val="9"/>
            <color indexed="81"/>
            <rFont val="Tahoma"/>
            <family val="2"/>
          </rPr>
          <t xml:space="preserve">
St Andew Holborn: This parish is in part inside the Walls, and in part outside (frequently given as ‘Above’ and ‘Below’ the ‘Bars’.  The parish population has been taken from the combined data in the 1801 enumerators book – appendix (p.501), rather than the initial dvidied listings.  Additionally, the area five of the Inns of Court lie within St Andrew.  These have been amalgamated for the purposes of generating a sensible figure for the overall area.  The Inns deemed to be within St Andrew are: Thavies Inn (area: 3236sqm), Barnards Inn (area: 2496sqm), Furnivals Inn (area: 5612sqm), Grays Inn (area: 47143sqm), and Lincolns Inn (area: 33895sqm).  This gives a total area of 476,827.</t>
        </r>
      </text>
    </comment>
    <comment ref="J107" authorId="0">
      <text>
        <r>
          <rPr>
            <b/>
            <sz val="9"/>
            <color indexed="81"/>
            <rFont val="Tahoma"/>
            <family val="2"/>
          </rPr>
          <t>humqth:</t>
        </r>
        <r>
          <rPr>
            <sz val="9"/>
            <color indexed="81"/>
            <rFont val="Tahoma"/>
            <family val="2"/>
          </rPr>
          <t xml:space="preserve">
The Bills figure appear low (394), so a back projection (using parish registration data for the area Without the Walls) was used to calculate a figure from the 1801 census (474).</t>
        </r>
      </text>
    </comment>
    <comment ref="D108" authorId="0">
      <text>
        <r>
          <rPr>
            <b/>
            <sz val="9"/>
            <color indexed="81"/>
            <rFont val="Tahoma"/>
            <family val="2"/>
          </rPr>
          <t>humqth:</t>
        </r>
        <r>
          <rPr>
            <sz val="9"/>
            <color indexed="81"/>
            <rFont val="Tahoma"/>
            <family val="2"/>
          </rPr>
          <t xml:space="preserve">
The population of Charter House and the Liberty of Glass House Yard appear to have been incorporated in to that of St Botolph Aldersgate for the purpose of the Bills, but separated out for the 1801 census.  The proportions evident in the 1801 census (St Botolph, 74%, Charter House, 5% and Glass House Yard, 22%),  have been used to distribute the populations for the 1690s and 1740s, between the three jurisdictions.</t>
        </r>
      </text>
    </comment>
    <comment ref="J108" authorId="0">
      <text>
        <r>
          <rPr>
            <b/>
            <sz val="9"/>
            <color indexed="81"/>
            <rFont val="Tahoma"/>
            <family val="2"/>
          </rPr>
          <t>humqth:</t>
        </r>
        <r>
          <rPr>
            <sz val="9"/>
            <color indexed="81"/>
            <rFont val="Tahoma"/>
            <family val="2"/>
          </rPr>
          <t xml:space="preserve">
The population of Charter House and the Liberty of Glass House Yard appear to have been incorporated in to that of St Botolph Aldersgate for the purpose of the Bills, but separated out for the 1801 census.  The proportions evident in the 1801 census (St Botolph, 74%, Charter House, 5% and Glass House Yard, 22%),  have been used to distribute the populations for the 1690s and 1740s, between the three jurisdictions.</t>
        </r>
      </text>
    </comment>
    <comment ref="C109" authorId="0">
      <text>
        <r>
          <rPr>
            <b/>
            <sz val="9"/>
            <color indexed="81"/>
            <rFont val="Tahoma"/>
            <family val="2"/>
          </rPr>
          <t>humqth:</t>
        </r>
        <r>
          <rPr>
            <sz val="9"/>
            <color indexed="81"/>
            <rFont val="Tahoma"/>
            <family val="2"/>
          </rPr>
          <t xml:space="preserve">
Adjusted down 27683 for River area</t>
        </r>
      </text>
    </comment>
    <comment ref="A110" authorId="0">
      <text>
        <r>
          <rPr>
            <b/>
            <sz val="9"/>
            <color indexed="81"/>
            <rFont val="Tahoma"/>
            <family val="2"/>
          </rPr>
          <t>humqth:</t>
        </r>
        <r>
          <rPr>
            <sz val="9"/>
            <color indexed="81"/>
            <rFont val="Tahoma"/>
            <family val="2"/>
          </rPr>
          <t xml:space="preserve">
The area of the Liberty of Norton Folgate (38937), and the Old Artillery Ground (21691) have been added to that of St Botolph Bishopsgate (180869).  The population listed in the 1801 census for the Liberty of Norton Folgate has also been added to the figure for this parish.</t>
        </r>
      </text>
    </comment>
    <comment ref="C110" authorId="0">
      <text>
        <r>
          <rPr>
            <b/>
            <sz val="9"/>
            <color indexed="81"/>
            <rFont val="Tahoma"/>
            <family val="2"/>
          </rPr>
          <t>humqth:</t>
        </r>
        <r>
          <rPr>
            <sz val="9"/>
            <color indexed="81"/>
            <rFont val="Tahoma"/>
            <family val="2"/>
          </rPr>
          <t xml:space="preserve">
The area of the Liberty of Norton Folgate (38937), and the Old Artillery Ground (21691) have been added to that of St Botolph Bishopsgate (180869).  The population listed in the 1801 census for the Liberty of Norton Folgate has also been added to the figure for this parish.</t>
        </r>
      </text>
    </comment>
    <comment ref="M110" authorId="0">
      <text>
        <r>
          <rPr>
            <b/>
            <sz val="9"/>
            <color indexed="81"/>
            <rFont val="Tahoma"/>
            <family val="2"/>
          </rPr>
          <t>humqth:</t>
        </r>
        <r>
          <rPr>
            <sz val="9"/>
            <color indexed="81"/>
            <rFont val="Tahoma"/>
            <family val="2"/>
          </rPr>
          <t xml:space="preserve">
The area of the Liberty of Norton Folgate (38937), and the Old Artillery Ground (21691) have been added to that of St Botolph Bishopsgate (180869).  The population listed in the 1801 census for the Liberty of Norton Folgate (1752) has also been added to the figure for this parish.</t>
        </r>
      </text>
    </comment>
    <comment ref="A111" authorId="0">
      <text>
        <r>
          <rPr>
            <b/>
            <sz val="9"/>
            <color indexed="81"/>
            <rFont val="Tahoma"/>
            <family val="2"/>
          </rPr>
          <t>humqth:</t>
        </r>
        <r>
          <rPr>
            <sz val="9"/>
            <color indexed="81"/>
            <rFont val="Tahoma"/>
            <family val="2"/>
          </rPr>
          <t xml:space="preserve">
Given as St Bridget, vul. St Bride's in the Bills</t>
        </r>
      </text>
    </comment>
    <comment ref="C111" authorId="0">
      <text>
        <r>
          <rPr>
            <b/>
            <sz val="9"/>
            <color indexed="81"/>
            <rFont val="Tahoma"/>
            <family val="2"/>
          </rPr>
          <t>humqth:</t>
        </r>
        <r>
          <rPr>
            <sz val="9"/>
            <color indexed="81"/>
            <rFont val="Tahoma"/>
            <family val="2"/>
          </rPr>
          <t xml:space="preserve">
Adjusted down 9044 for River area</t>
        </r>
      </text>
    </comment>
    <comment ref="A112" authorId="0">
      <text>
        <r>
          <rPr>
            <b/>
            <sz val="9"/>
            <color indexed="81"/>
            <rFont val="Tahoma"/>
            <family val="2"/>
          </rPr>
          <t>humqth:</t>
        </r>
        <r>
          <rPr>
            <sz val="9"/>
            <color indexed="81"/>
            <rFont val="Tahoma"/>
            <family val="2"/>
          </rPr>
          <t xml:space="preserve">
The area of Sarjeant’s Inn, 2328sqm, which has been listed as an Extra Parochial place, has been added to that of St Dunstan in the West.</t>
        </r>
      </text>
    </comment>
    <comment ref="C112" authorId="0">
      <text>
        <r>
          <rPr>
            <b/>
            <sz val="9"/>
            <color indexed="81"/>
            <rFont val="Tahoma"/>
            <family val="2"/>
          </rPr>
          <t>humqth:</t>
        </r>
        <r>
          <rPr>
            <sz val="9"/>
            <color indexed="81"/>
            <rFont val="Tahoma"/>
            <family val="2"/>
          </rPr>
          <t xml:space="preserve">
The area of Sarjeant’s Inn, 2328sqm, which has been listed as an Extra Parochial place, has been added to that of St Dunstan in the West.</t>
        </r>
      </text>
    </comment>
    <comment ref="A114" authorId="0">
      <text>
        <r>
          <rPr>
            <b/>
            <sz val="9"/>
            <color indexed="81"/>
            <rFont val="Tahoma"/>
            <family val="2"/>
          </rPr>
          <t>humqth:</t>
        </r>
        <r>
          <rPr>
            <sz val="9"/>
            <color indexed="81"/>
            <rFont val="Tahoma"/>
            <family val="2"/>
          </rPr>
          <t xml:space="preserve">
Given as St George by Queen's Square in the Bills, after its creation from St Andrew Holborn in 1723.</t>
        </r>
      </text>
    </comment>
    <comment ref="D114" authorId="0">
      <text>
        <r>
          <rPr>
            <b/>
            <sz val="9"/>
            <color indexed="81"/>
            <rFont val="Tahoma"/>
            <family val="2"/>
          </rPr>
          <t>humqth:</t>
        </r>
        <r>
          <rPr>
            <sz val="9"/>
            <color indexed="81"/>
            <rFont val="Tahoma"/>
            <family val="2"/>
          </rPr>
          <t xml:space="preserve">
This parish was created from St Andrew Holborn in 1723.  The proportionate areas of the two parishes (after the addition of the Inns of Court, etc.) have been used to distribute the population derived from the Bills.  A division of 77% to St Giles and 23% to St George has been applied to generate a population figure of 15,097 for St Giles; and 4510 for St George.</t>
        </r>
      </text>
    </comment>
    <comment ref="D115" authorId="0">
      <text>
        <r>
          <rPr>
            <b/>
            <sz val="9"/>
            <color indexed="81"/>
            <rFont val="Tahoma"/>
            <family val="2"/>
          </rPr>
          <t>humqth:</t>
        </r>
        <r>
          <rPr>
            <sz val="9"/>
            <color indexed="81"/>
            <rFont val="Tahoma"/>
            <family val="2"/>
          </rPr>
          <t xml:space="preserve">
St Giles Cripplegate: 1690s – the Bills figure appeared very high (26375), so a back projection from the 1801 census was used (12479).</t>
        </r>
      </text>
    </comment>
    <comment ref="A116" authorId="0">
      <text>
        <r>
          <rPr>
            <b/>
            <sz val="9"/>
            <color indexed="81"/>
            <rFont val="Tahoma"/>
            <family val="2"/>
          </rPr>
          <t>humqth:</t>
        </r>
        <r>
          <rPr>
            <sz val="9"/>
            <color indexed="81"/>
            <rFont val="Tahoma"/>
            <family val="2"/>
          </rPr>
          <t xml:space="preserve">
Given as St John Southwark in the Bills</t>
        </r>
      </text>
    </comment>
    <comment ref="C116" authorId="0">
      <text>
        <r>
          <rPr>
            <b/>
            <sz val="9"/>
            <color indexed="81"/>
            <rFont val="Tahoma"/>
            <family val="2"/>
          </rPr>
          <t>humqth:</t>
        </r>
        <r>
          <rPr>
            <sz val="9"/>
            <color indexed="81"/>
            <rFont val="Tahoma"/>
            <family val="2"/>
          </rPr>
          <t xml:space="preserve">
Adjusted down 85130 for River area</t>
        </r>
      </text>
    </comment>
    <comment ref="D116" authorId="0">
      <text>
        <r>
          <rPr>
            <b/>
            <sz val="9"/>
            <color indexed="81"/>
            <rFont val="Tahoma"/>
            <family val="2"/>
          </rPr>
          <t>humqth:</t>
        </r>
        <r>
          <rPr>
            <sz val="9"/>
            <color indexed="81"/>
            <rFont val="Tahoma"/>
            <family val="2"/>
          </rPr>
          <t xml:space="preserve">
St John Horsleydown:  Area – created from St Olave Southwark between 1727 and 1733, the population of the area for the 1690s has been calculated by divided the Bills population for St Olave Southwark proportionately according area between St Olave and St John.</t>
        </r>
      </text>
    </comment>
    <comment ref="C117" authorId="0">
      <text>
        <r>
          <rPr>
            <b/>
            <sz val="9"/>
            <color indexed="81"/>
            <rFont val="Tahoma"/>
            <family val="2"/>
          </rPr>
          <t>humqth:</t>
        </r>
        <r>
          <rPr>
            <sz val="9"/>
            <color indexed="81"/>
            <rFont val="Tahoma"/>
            <family val="2"/>
          </rPr>
          <t xml:space="preserve">
Adjusted down 67838 for River area</t>
        </r>
      </text>
    </comment>
    <comment ref="D117" authorId="0">
      <text>
        <r>
          <rPr>
            <b/>
            <sz val="9"/>
            <color indexed="81"/>
            <rFont val="Tahoma"/>
            <family val="2"/>
          </rPr>
          <t>humqth:</t>
        </r>
        <r>
          <rPr>
            <sz val="9"/>
            <color indexed="81"/>
            <rFont val="Tahoma"/>
            <family val="2"/>
          </rPr>
          <t xml:space="preserve">
St John Horsleydown:  Area – created from St Olave Southwark between 1727 and 1733, the population of the area for the 1690s has been calculated by divided the Bills population for St Olave Southwark proportionately according area between St Olave and St John.</t>
        </r>
      </text>
    </comment>
    <comment ref="C118" authorId="0">
      <text>
        <r>
          <rPr>
            <b/>
            <sz val="9"/>
            <color indexed="81"/>
            <rFont val="Tahoma"/>
            <family val="2"/>
          </rPr>
          <t>humqth:</t>
        </r>
        <r>
          <rPr>
            <sz val="9"/>
            <color indexed="81"/>
            <rFont val="Tahoma"/>
            <family val="2"/>
          </rPr>
          <t xml:space="preserve">
Adjusted down 82796 for River area</t>
        </r>
      </text>
    </comment>
    <comment ref="J120" authorId="0">
      <text>
        <r>
          <rPr>
            <b/>
            <sz val="9"/>
            <color indexed="81"/>
            <rFont val="Tahoma"/>
            <family val="2"/>
          </rPr>
          <t>humqth:</t>
        </r>
        <r>
          <rPr>
            <sz val="9"/>
            <color indexed="81"/>
            <rFont val="Tahoma"/>
            <family val="2"/>
          </rPr>
          <t xml:space="preserve">
This figure was generated from the 1801 Census.  The Bills suggest a higher figure of 4253.</t>
        </r>
      </text>
    </comment>
    <comment ref="D121" authorId="0">
      <text>
        <r>
          <rPr>
            <b/>
            <sz val="9"/>
            <color indexed="81"/>
            <rFont val="Tahoma"/>
            <family val="2"/>
          </rPr>
          <t>humqth:</t>
        </r>
        <r>
          <rPr>
            <sz val="9"/>
            <color indexed="81"/>
            <rFont val="Tahoma"/>
            <family val="2"/>
          </rPr>
          <t xml:space="preserve">
1690s and 1740s: No figures are given for the Temple in the Bills, and a figure has been generated using a back projection technique from the 1801 census.</t>
        </r>
      </text>
    </comment>
    <comment ref="J121" authorId="0">
      <text>
        <r>
          <rPr>
            <b/>
            <sz val="9"/>
            <color indexed="81"/>
            <rFont val="Tahoma"/>
            <family val="2"/>
          </rPr>
          <t>humqth:</t>
        </r>
        <r>
          <rPr>
            <sz val="9"/>
            <color indexed="81"/>
            <rFont val="Tahoma"/>
            <family val="2"/>
          </rPr>
          <t xml:space="preserve">
1690s and 1740s: No figures are given for the Temple in the Bills, and a figure has been generated using a back projection technique from the 1801 census.</t>
        </r>
      </text>
    </comment>
    <comment ref="C122" authorId="0">
      <text>
        <r>
          <rPr>
            <b/>
            <sz val="9"/>
            <color indexed="81"/>
            <rFont val="Tahoma"/>
            <family val="2"/>
          </rPr>
          <t>humqth:</t>
        </r>
        <r>
          <rPr>
            <sz val="9"/>
            <color indexed="81"/>
            <rFont val="Tahoma"/>
            <family val="2"/>
          </rPr>
          <t xml:space="preserve">
Adjusted down 8367 for River area</t>
        </r>
      </text>
    </comment>
    <comment ref="D122" authorId="0">
      <text>
        <r>
          <rPr>
            <b/>
            <sz val="9"/>
            <color indexed="81"/>
            <rFont val="Tahoma"/>
            <family val="2"/>
          </rPr>
          <t>humqth:</t>
        </r>
        <r>
          <rPr>
            <sz val="9"/>
            <color indexed="81"/>
            <rFont val="Tahoma"/>
            <family val="2"/>
          </rPr>
          <t xml:space="preserve">
Burials in the Bills are not recorded for the Liberty prior to 1728, and the figures drawn from the Bills are extremely high for the 1740s, reflecting the existence of the ‘Jesuit’s Burial Ground’ here (drawing burials from all over London).  As a result, a back project from the 1801 census has been used for both the 1690s and 1740s (322 and 349 respectively).</t>
        </r>
      </text>
    </comment>
    <comment ref="J122" authorId="0">
      <text>
        <r>
          <rPr>
            <b/>
            <sz val="9"/>
            <color indexed="81"/>
            <rFont val="Tahoma"/>
            <family val="2"/>
          </rPr>
          <t>humqth:</t>
        </r>
        <r>
          <rPr>
            <sz val="9"/>
            <color indexed="81"/>
            <rFont val="Tahoma"/>
            <family val="2"/>
          </rPr>
          <t xml:space="preserve">
Burials in the Bills are not recorded for the Liberty prior to 1728, and te figures drawn from the Bills, are extremely high for the 1740s, reflecting the existence of the ‘Jesuit’s Burial Ground’ here (drawing burials from all over London.  As a result, a back project from the 1801 census has been used for both the 1690s and 1740s (322 and 349 respectively).</t>
        </r>
      </text>
    </comment>
    <comment ref="A123" authorId="0">
      <text>
        <r>
          <rPr>
            <b/>
            <sz val="9"/>
            <color indexed="81"/>
            <rFont val="Tahoma"/>
            <family val="2"/>
          </rPr>
          <t>humqth:</t>
        </r>
        <r>
          <rPr>
            <sz val="9"/>
            <color indexed="81"/>
            <rFont val="Tahoma"/>
            <family val="2"/>
          </rPr>
          <t xml:space="preserve">
Given as St Ann Westminster in the Bills</t>
        </r>
      </text>
    </comment>
    <comment ref="C124" authorId="0">
      <text>
        <r>
          <rPr>
            <b/>
            <sz val="9"/>
            <color indexed="81"/>
            <rFont val="Tahoma"/>
            <family val="2"/>
          </rPr>
          <t>humqth:</t>
        </r>
        <r>
          <rPr>
            <sz val="9"/>
            <color indexed="81"/>
            <rFont val="Tahoma"/>
            <family val="2"/>
          </rPr>
          <t xml:space="preserve">
Mola figures divided in to three separate areas: 196347; 22050; 4640.  The first figure adjusted down 26548 for River area; and the second by 10841.</t>
        </r>
      </text>
    </comment>
    <comment ref="D125" authorId="0">
      <text>
        <r>
          <rPr>
            <b/>
            <sz val="9"/>
            <color indexed="81"/>
            <rFont val="Tahoma"/>
            <family val="2"/>
          </rPr>
          <t>humqth:</t>
        </r>
        <r>
          <rPr>
            <sz val="9"/>
            <color indexed="81"/>
            <rFont val="Tahoma"/>
            <family val="2"/>
          </rPr>
          <t xml:space="preserve">
The parish of St George Bloomsbury was created from St Giles in the Fields in 1731.  To arrive at a population estimate for the 1690s, the proportion of the population in the two new parishes recorded in the 1740s, in the Bills, have been used to divide the population given for St Giles alone, in the 1690s.  A area measure was inappropriate given the rural character of some of St George Bloomsbury.  The 1740s division was 32% to St George Bloomsbury, and 68% to St Giles in the Fields.  This applying these to the 1690s figures gave, 18241 for St Giles, and 10,194 for St George.</t>
        </r>
      </text>
    </comment>
    <comment ref="C126" authorId="0">
      <text>
        <r>
          <rPr>
            <b/>
            <sz val="9"/>
            <color indexed="81"/>
            <rFont val="Tahoma"/>
            <family val="2"/>
          </rPr>
          <t>humqth:</t>
        </r>
        <r>
          <rPr>
            <sz val="9"/>
            <color indexed="81"/>
            <rFont val="Tahoma"/>
            <family val="2"/>
          </rPr>
          <t xml:space="preserve">
Mola gives two areas: 21,911 and 4487850.  The second figure adjusted down 43185 for River area</t>
        </r>
      </text>
    </comment>
    <comment ref="D126" authorId="0">
      <text>
        <r>
          <rPr>
            <b/>
            <sz val="9"/>
            <color indexed="81"/>
            <rFont val="Tahoma"/>
            <family val="2"/>
          </rPr>
          <t>humqth:</t>
        </r>
        <r>
          <rPr>
            <sz val="9"/>
            <color indexed="81"/>
            <rFont val="Tahoma"/>
            <family val="2"/>
          </rPr>
          <t xml:space="preserve">
St George Hanover Square:  This parish was created from St Martin in the Fields in 1724, essentially consuming over two/thirds of the area of the original parish.  To arrive at a population figure for 1690s for the part of St Martins that would become St George Hanover Square after 1724, approximately a third (9,114) of the population as derived from the Bills have been assigned to St George.  This methodology was decided upon, because the alternative of dividing the population of St Martins (29,114) in proportion to the areas would have misrepresented the rural character of the lands that would become St George after 1724.</t>
        </r>
      </text>
    </comment>
    <comment ref="C128" authorId="0">
      <text>
        <r>
          <rPr>
            <b/>
            <sz val="9"/>
            <color indexed="81"/>
            <rFont val="Tahoma"/>
            <family val="2"/>
          </rPr>
          <t>humqth:</t>
        </r>
        <r>
          <rPr>
            <sz val="9"/>
            <color indexed="81"/>
            <rFont val="Tahoma"/>
            <family val="2"/>
          </rPr>
          <t xml:space="preserve">
Adjusted down 125811 for River area</t>
        </r>
      </text>
    </comment>
    <comment ref="D128" authorId="0">
      <text>
        <r>
          <rPr>
            <b/>
            <sz val="9"/>
            <color indexed="81"/>
            <rFont val="Tahoma"/>
            <family val="2"/>
          </rPr>
          <t>humqth:</t>
        </r>
        <r>
          <rPr>
            <sz val="9"/>
            <color indexed="81"/>
            <rFont val="Tahoma"/>
            <family val="2"/>
          </rPr>
          <t xml:space="preserve">
This parish was created from St Margaret’s Westminster in 1728.  The population figure for the 1690s for the area covered by what would later be St John’s was calculated as a proportion of the population of St Margaret’s determined by the proportionate areas (1366470sqm for St Margaret’s, and 907232sqm for St John’s).   This resulted in a 40/60% split in the 18711 population calculated from the Bills, i.e. 11,226 for St Margaret’s, and 7484 for St John’s.  </t>
        </r>
      </text>
    </comment>
    <comment ref="J128" authorId="0">
      <text>
        <r>
          <rPr>
            <b/>
            <sz val="9"/>
            <color indexed="81"/>
            <rFont val="Tahoma"/>
            <family val="2"/>
          </rPr>
          <t>humqth:</t>
        </r>
        <r>
          <rPr>
            <sz val="9"/>
            <color indexed="81"/>
            <rFont val="Tahoma"/>
            <family val="2"/>
          </rPr>
          <t xml:space="preserve">
The Bills figure looked very low for St John’s, and relatively high for St Margaret's.  These two figures (2,696 and 22,304) were added together and the result divided in proportion to the area of the two parishes, to arrive at totals of 15,000 for St Margaret’s, and 10,000 for St John’s.</t>
        </r>
      </text>
    </comment>
    <comment ref="C129" authorId="0">
      <text>
        <r>
          <rPr>
            <b/>
            <sz val="9"/>
            <color indexed="81"/>
            <rFont val="Tahoma"/>
            <family val="2"/>
          </rPr>
          <t>humqth:</t>
        </r>
        <r>
          <rPr>
            <sz val="9"/>
            <color indexed="81"/>
            <rFont val="Tahoma"/>
            <family val="2"/>
          </rPr>
          <t xml:space="preserve">
Adjusted down 84998 for River area</t>
        </r>
      </text>
    </comment>
    <comment ref="D129" authorId="0">
      <text>
        <r>
          <rPr>
            <b/>
            <sz val="9"/>
            <color indexed="81"/>
            <rFont val="Tahoma"/>
            <family val="2"/>
          </rPr>
          <t>humqth:</t>
        </r>
        <r>
          <rPr>
            <sz val="9"/>
            <color indexed="81"/>
            <rFont val="Tahoma"/>
            <family val="2"/>
          </rPr>
          <t xml:space="preserve">
The parish of St John’s the Evangelist was created from St Margaret’s Westminster in 1728.  The population figure for the 1690s for the area covered by what would later be St John’s was calculated as a proportion of the population of St Margaret’s determined by the proportionate areas (1366470sqm for St Margaret’s, and 907232sqm for St John’s).   This resulted in a 40/60% split in the 18711 population calculated from the Bills, i.e. 11,226 for St Margaret’s, and 7484 for St John’s.</t>
        </r>
      </text>
    </comment>
    <comment ref="J129" authorId="0">
      <text>
        <r>
          <rPr>
            <b/>
            <sz val="9"/>
            <color indexed="81"/>
            <rFont val="Tahoma"/>
            <family val="2"/>
          </rPr>
          <t>humqth:</t>
        </r>
        <r>
          <rPr>
            <sz val="9"/>
            <color indexed="81"/>
            <rFont val="Tahoma"/>
            <family val="2"/>
          </rPr>
          <t xml:space="preserve">
The Bills figure looked very low for St John’s, and relatively high for St Margarets.  These two figures (2,696 and 22,304) were added together and the result divided in proportion to the area of the two parishes, to arrive at totals of 15,000 for St Margaret’s, and 10,000 for St John’s.</t>
        </r>
      </text>
    </comment>
    <comment ref="C130" authorId="0">
      <text>
        <r>
          <rPr>
            <b/>
            <sz val="9"/>
            <color indexed="81"/>
            <rFont val="Tahoma"/>
            <family val="2"/>
          </rPr>
          <t>humqth:
Adjusted down 44570 for River area</t>
        </r>
        <r>
          <rPr>
            <sz val="9"/>
            <color indexed="81"/>
            <rFont val="Tahoma"/>
            <family val="2"/>
          </rPr>
          <t xml:space="preserve">
</t>
        </r>
      </text>
    </comment>
    <comment ref="D130" authorId="0">
      <text>
        <r>
          <rPr>
            <b/>
            <sz val="9"/>
            <color indexed="81"/>
            <rFont val="Tahoma"/>
            <family val="2"/>
          </rPr>
          <t>humqth:</t>
        </r>
        <r>
          <rPr>
            <sz val="9"/>
            <color indexed="81"/>
            <rFont val="Tahoma"/>
            <family val="2"/>
          </rPr>
          <t xml:space="preserve">
The parish of St George Hanover Square was created from St Martin in the Fields in 1724, essentially consuming over two/thirds of the area of the original parish.  To arrive at a population figure for 1690s for the part of St Martins that would become St George Hanover Square after 1724, approximately a third (9,114) of the population as derived from the Bills have been assigned to St George, and two thirds (20,000) to St Martin’s.  This methodology was decided upon, because the alternative of dividing the population of St Martins (29,114) in proportion to the areas would have misrepresented the rural character of the lands that would become St George after 1724.</t>
        </r>
      </text>
    </comment>
    <comment ref="C131" authorId="0">
      <text>
        <r>
          <rPr>
            <b/>
            <sz val="9"/>
            <color indexed="81"/>
            <rFont val="Tahoma"/>
            <family val="2"/>
          </rPr>
          <t>humqth:</t>
        </r>
        <r>
          <rPr>
            <sz val="9"/>
            <color indexed="81"/>
            <rFont val="Tahoma"/>
            <family val="2"/>
          </rPr>
          <t xml:space="preserve">
Adjusted down 25608 for River area</t>
        </r>
      </text>
    </comment>
    <comment ref="J132" authorId="0">
      <text>
        <r>
          <rPr>
            <b/>
            <sz val="9"/>
            <color indexed="81"/>
            <rFont val="Tahoma"/>
            <family val="2"/>
          </rPr>
          <t>humqth:</t>
        </r>
        <r>
          <rPr>
            <sz val="9"/>
            <color indexed="81"/>
            <rFont val="Tahoma"/>
            <family val="2"/>
          </rPr>
          <t xml:space="preserve">
the figure from the Bills is remarkably high (7007), and a back projection from the 1801 census has been used instead (5024).</t>
        </r>
      </text>
    </comment>
    <comment ref="C133" authorId="0">
      <text>
        <r>
          <rPr>
            <b/>
            <sz val="9"/>
            <color indexed="81"/>
            <rFont val="Tahoma"/>
            <family val="2"/>
          </rPr>
          <t>humqth:</t>
        </r>
        <r>
          <rPr>
            <sz val="9"/>
            <color indexed="81"/>
            <rFont val="Tahoma"/>
            <family val="2"/>
          </rPr>
          <t xml:space="preserve">
Area reduced by 24921sqm to account for the river.</t>
        </r>
      </text>
    </comment>
    <comment ref="D133" authorId="0">
      <text>
        <r>
          <rPr>
            <b/>
            <sz val="9"/>
            <color indexed="81"/>
            <rFont val="Tahoma"/>
            <family val="2"/>
          </rPr>
          <t>humqth:</t>
        </r>
        <r>
          <rPr>
            <sz val="9"/>
            <color indexed="81"/>
            <rFont val="Tahoma"/>
            <family val="2"/>
          </rPr>
          <t xml:space="preserve">
No figures are given for the Temple in the Bills, and a figure has been generated using a back projection technique from the 1801 census.</t>
        </r>
      </text>
    </comment>
    <comment ref="J133" authorId="0">
      <text>
        <r>
          <rPr>
            <b/>
            <sz val="9"/>
            <color indexed="81"/>
            <rFont val="Tahoma"/>
            <family val="2"/>
          </rPr>
          <t>humqth:</t>
        </r>
        <r>
          <rPr>
            <sz val="9"/>
            <color indexed="81"/>
            <rFont val="Tahoma"/>
            <family val="2"/>
          </rPr>
          <t xml:space="preserve">
No figures are given for the Temple in the Bills, and a figure has been generated using a back projection technique from the 1801 census.</t>
        </r>
      </text>
    </comment>
    <comment ref="A134" authorId="0">
      <text>
        <r>
          <rPr>
            <b/>
            <sz val="9"/>
            <color indexed="81"/>
            <rFont val="Tahoma"/>
            <family val="2"/>
          </rPr>
          <t xml:space="preserve">humqth:
The 1801 census figures are given for the ‘Verges of the Palaces of Whitehall and Westminster, and appear to comprise the extra-parochial places of Westminster including the Abbey (Collegiate Church of St Peter Westminser), the Royal Chapel, Whitehall, and St James’ Palace.  No equivalent figures are available from the Bills, and a back projection technique from the 1801 figure has been applied. </t>
        </r>
      </text>
    </comment>
    <comment ref="D134" authorId="0">
      <text>
        <r>
          <rPr>
            <b/>
            <sz val="9"/>
            <color indexed="81"/>
            <rFont val="Tahoma"/>
            <family val="2"/>
          </rPr>
          <t>humqth:</t>
        </r>
        <r>
          <rPr>
            <sz val="9"/>
            <color indexed="81"/>
            <rFont val="Tahoma"/>
            <family val="2"/>
          </rPr>
          <t xml:space="preserve">
The 1801 census figures are given for the ‘Verges of the Palaces of Whitehall and Westminster, and appear to comprise the extra-parochial places of Westminster including the Abbey (Collegiate Church of St Peter Westminser), the Royal Chapel, Whitehall, and St James’ Palace.  No equivalent figures are available from the Bills, and a back projection technique from the 1801 figure has been applied. </t>
        </r>
      </text>
    </comment>
    <comment ref="J134" authorId="0">
      <text>
        <r>
          <rPr>
            <b/>
            <sz val="9"/>
            <color indexed="81"/>
            <rFont val="Tahoma"/>
            <family val="2"/>
          </rPr>
          <t>humqth:</t>
        </r>
        <r>
          <rPr>
            <sz val="9"/>
            <color indexed="81"/>
            <rFont val="Tahoma"/>
            <family val="2"/>
          </rPr>
          <t xml:space="preserve">
The 1801 census figures are given for the ‘Verges of the Palaces of Whitehall and Westminster, and appear to comprise the extra-parochial places of Westminster including the Abbey (Collegiate Church of St Peter Westminser), the Royal Chapel, Whitehall, and St James’ Palace.  No equivalent figures are available from the Bills, and a back projection technique from the 1801 figure has been applied. </t>
        </r>
      </text>
    </comment>
    <comment ref="C135" authorId="0">
      <text>
        <r>
          <rPr>
            <b/>
            <sz val="9"/>
            <color indexed="81"/>
            <rFont val="Tahoma"/>
            <family val="2"/>
          </rPr>
          <t>humqth:
Adjusted down 48611sqm for river area</t>
        </r>
        <r>
          <rPr>
            <sz val="9"/>
            <color indexed="81"/>
            <rFont val="Tahoma"/>
            <family val="2"/>
          </rPr>
          <t xml:space="preserve">
</t>
        </r>
      </text>
    </comment>
    <comment ref="A136" authorId="0">
      <text>
        <r>
          <rPr>
            <b/>
            <sz val="9"/>
            <color indexed="81"/>
            <rFont val="Tahoma"/>
            <family val="2"/>
          </rPr>
          <t>humqth:</t>
        </r>
        <r>
          <rPr>
            <sz val="9"/>
            <color indexed="81"/>
            <rFont val="Tahoma"/>
            <family val="2"/>
          </rPr>
          <t xml:space="preserve">
This parish was created from St Dunstan Stepney in 1731.  For an account of how the population figures were calculated see the notes under St Dunstans Stepney.</t>
        </r>
      </text>
    </comment>
    <comment ref="D137" authorId="0">
      <text>
        <r>
          <rPr>
            <b/>
            <sz val="9"/>
            <color indexed="81"/>
            <rFont val="Tahoma"/>
            <family val="2"/>
          </rPr>
          <t>humqth:</t>
        </r>
        <r>
          <rPr>
            <sz val="9"/>
            <color indexed="81"/>
            <rFont val="Tahoma"/>
            <family val="2"/>
          </rPr>
          <t xml:space="preserve">
This Liberty was not listed in the Bills, and a population figure has been generated from the 1801 census.  There is a small possibility that the population for the Liberty subsumed under St Andrew Holborn for the purposes of the Bills.</t>
        </r>
      </text>
    </comment>
    <comment ref="J137" authorId="0">
      <text>
        <r>
          <rPr>
            <b/>
            <sz val="9"/>
            <color indexed="81"/>
            <rFont val="Tahoma"/>
            <family val="2"/>
          </rPr>
          <t>humqth:</t>
        </r>
        <r>
          <rPr>
            <sz val="9"/>
            <color indexed="81"/>
            <rFont val="Tahoma"/>
            <family val="2"/>
          </rPr>
          <t xml:space="preserve">
This Liberty was not listed in the Bills, and a population figure has been generated from the 1801 census.  There is a small possibility that the population for the Liberty subsumed under St Andrew Holborn for the purposes of the Bills.</t>
        </r>
      </text>
    </comment>
    <comment ref="A138" authorId="0">
      <text>
        <r>
          <rPr>
            <b/>
            <sz val="9"/>
            <color indexed="81"/>
            <rFont val="Tahoma"/>
            <family val="2"/>
          </rPr>
          <t>humqth:</t>
        </r>
        <r>
          <rPr>
            <sz val="9"/>
            <color indexed="81"/>
            <rFont val="Tahoma"/>
            <family val="2"/>
          </rPr>
          <t xml:space="preserve">
This hamlet was separated from St Dunstan Stepney in 1690.  For an account of how the population figures were calculated see the notes under St Dunstans Stepney.</t>
        </r>
      </text>
    </comment>
    <comment ref="A139" authorId="0">
      <text>
        <r>
          <rPr>
            <b/>
            <sz val="9"/>
            <color indexed="81"/>
            <rFont val="Tahoma"/>
            <family val="2"/>
          </rPr>
          <t>humqth:</t>
        </r>
        <r>
          <rPr>
            <sz val="9"/>
            <color indexed="81"/>
            <rFont val="Tahoma"/>
            <family val="2"/>
          </rPr>
          <t xml:space="preserve">
This was St Mary Newington, in the Bills</t>
        </r>
      </text>
    </comment>
    <comment ref="A140" authorId="0">
      <text>
        <r>
          <rPr>
            <b/>
            <sz val="9"/>
            <color indexed="81"/>
            <rFont val="Tahoma"/>
            <family val="2"/>
          </rPr>
          <t>humqth:</t>
        </r>
        <r>
          <rPr>
            <sz val="9"/>
            <color indexed="81"/>
            <rFont val="Tahoma"/>
            <family val="2"/>
          </rPr>
          <t xml:space="preserve">
Given as St Katherine's by the Tower in the Bills.</t>
        </r>
      </text>
    </comment>
    <comment ref="C140" authorId="0">
      <text>
        <r>
          <rPr>
            <b/>
            <sz val="9"/>
            <color indexed="81"/>
            <rFont val="Tahoma"/>
            <family val="2"/>
          </rPr>
          <t>humqth:</t>
        </r>
        <r>
          <rPr>
            <sz val="9"/>
            <color indexed="81"/>
            <rFont val="Tahoma"/>
            <family val="2"/>
          </rPr>
          <t xml:space="preserve">
Adjusted down 24921sqm for river area</t>
        </r>
      </text>
    </comment>
    <comment ref="J140" authorId="0">
      <text>
        <r>
          <rPr>
            <b/>
            <sz val="9"/>
            <color indexed="81"/>
            <rFont val="Tahoma"/>
            <family val="2"/>
          </rPr>
          <t>humqth:</t>
        </r>
        <r>
          <rPr>
            <sz val="9"/>
            <color indexed="81"/>
            <rFont val="Tahoma"/>
            <family val="2"/>
          </rPr>
          <t xml:space="preserve">
The figure in the Bills is very high (4915), and has been replaced by a figure midway between that for the 1690s and 1801 (3366).</t>
        </r>
      </text>
    </comment>
    <comment ref="A141" authorId="0">
      <text>
        <r>
          <rPr>
            <b/>
            <sz val="9"/>
            <color indexed="81"/>
            <rFont val="Tahoma"/>
            <family val="2"/>
          </rPr>
          <t>humqth:</t>
        </r>
        <r>
          <rPr>
            <sz val="9"/>
            <color indexed="81"/>
            <rFont val="Tahoma"/>
            <family val="2"/>
          </rPr>
          <t xml:space="preserve">
This hamlet was a part of the parish of St Dunstan Stepney.  For an account of how the population figures were calculated see the notes under St Dunstans Stepney.</t>
        </r>
      </text>
    </comment>
    <comment ref="C141" authorId="0">
      <text>
        <r>
          <rPr>
            <b/>
            <sz val="9"/>
            <color indexed="81"/>
            <rFont val="Tahoma"/>
            <family val="2"/>
          </rPr>
          <t>humqth:</t>
        </r>
        <r>
          <rPr>
            <sz val="9"/>
            <color indexed="81"/>
            <rFont val="Tahoma"/>
            <family val="2"/>
          </rPr>
          <t xml:space="preserve">
Adjusted down 19646sqm for river area</t>
        </r>
      </text>
    </comment>
    <comment ref="A142" authorId="0">
      <text>
        <r>
          <rPr>
            <b/>
            <sz val="9"/>
            <color indexed="81"/>
            <rFont val="Tahoma"/>
            <family val="2"/>
          </rPr>
          <t>humqth:</t>
        </r>
        <r>
          <rPr>
            <sz val="9"/>
            <color indexed="81"/>
            <rFont val="Tahoma"/>
            <family val="2"/>
          </rPr>
          <t xml:space="preserve">
Given as St Paul Shadwell in Bills</t>
        </r>
      </text>
    </comment>
    <comment ref="C142" authorId="0">
      <text>
        <r>
          <rPr>
            <b/>
            <sz val="9"/>
            <color indexed="81"/>
            <rFont val="Tahoma"/>
            <family val="2"/>
          </rPr>
          <t>humqth:</t>
        </r>
        <r>
          <rPr>
            <sz val="9"/>
            <color indexed="81"/>
            <rFont val="Tahoma"/>
            <family val="2"/>
          </rPr>
          <t xml:space="preserve">
Adjusted down 92373sqm for river area</t>
        </r>
      </text>
    </comment>
    <comment ref="A143" authorId="0">
      <text>
        <r>
          <rPr>
            <b/>
            <sz val="9"/>
            <color indexed="81"/>
            <rFont val="Tahoma"/>
            <family val="2"/>
          </rPr>
          <t>humqth:</t>
        </r>
        <r>
          <rPr>
            <sz val="9"/>
            <color indexed="81"/>
            <rFont val="Tahoma"/>
            <family val="2"/>
          </rPr>
          <t xml:space="preserve">
This parish was created from St Dunstan Stepney in 1729.  For an account of how the population figures were calculated see the notes under St Dunstans Stepney.</t>
        </r>
      </text>
    </comment>
    <comment ref="A144" authorId="0">
      <text>
        <r>
          <rPr>
            <b/>
            <sz val="9"/>
            <color indexed="81"/>
            <rFont val="Tahoma"/>
            <family val="2"/>
          </rPr>
          <t>humqth:</t>
        </r>
        <r>
          <rPr>
            <sz val="9"/>
            <color indexed="81"/>
            <rFont val="Tahoma"/>
            <family val="2"/>
          </rPr>
          <t xml:space="preserve">
St Dunstans Stepney: St Dunstan was a large rural parish at the end of the seventeenth century, and experienced extensive population growth through the eighteenth century.  In response is was substantially sub-divided into separate parishes, including St Mary Stratford Bow in 1720 (this parish is not included on this site); Christ Church Spitalfields in 1729; St George in the East, 1729; and St Matthew Bethnal Green in 1743.  The figures produced here were generated by creating a proportion from the figures for the constituent parishes and applying this to the figures generated from the Bills for St Dunstans alone in the 1690s.  A combination of data from the Bills and from a back projection from the 1801 census was used to correct the figure for the 1740s.</t>
        </r>
      </text>
    </comment>
    <comment ref="A145" authorId="0">
      <text>
        <r>
          <rPr>
            <b/>
            <sz val="9"/>
            <color indexed="81"/>
            <rFont val="Tahoma"/>
            <family val="2"/>
          </rPr>
          <t>humqth:</t>
        </r>
        <r>
          <rPr>
            <sz val="9"/>
            <color indexed="81"/>
            <rFont val="Tahoma"/>
            <family val="2"/>
          </rPr>
          <t xml:space="preserve">
This parish was created from St Dunstan Stepney in 1729.  For an account of how the population figures were calculated see the notes under St Dunstans Stepney.</t>
        </r>
      </text>
    </comment>
    <comment ref="C145" authorId="0">
      <text>
        <r>
          <rPr>
            <b/>
            <sz val="9"/>
            <color indexed="81"/>
            <rFont val="Tahoma"/>
            <family val="2"/>
          </rPr>
          <t>humqth:</t>
        </r>
        <r>
          <rPr>
            <sz val="9"/>
            <color indexed="81"/>
            <rFont val="Tahoma"/>
            <family val="2"/>
          </rPr>
          <t xml:space="preserve">
Adjusted down 2171sqm for river area</t>
        </r>
      </text>
    </comment>
    <comment ref="D146" authorId="0">
      <text>
        <r>
          <rPr>
            <b/>
            <sz val="9"/>
            <color indexed="81"/>
            <rFont val="Tahoma"/>
            <family val="2"/>
          </rPr>
          <t>humqth:</t>
        </r>
        <r>
          <rPr>
            <sz val="9"/>
            <color indexed="81"/>
            <rFont val="Tahoma"/>
            <family val="2"/>
          </rPr>
          <t xml:space="preserve">
The parish of St George Bloomsbury was created from St Giles in the Fields in 1731.  To arrive at a population estimate for the 1690s, the proportion of the population in the two new parishes recorded in the 1740s, in the Bills, have been used to divide the population given for St Giles alone, in the 1690s.  A area measure was inappropriate given the rural character of some of St George Bloomsbury.  The 1740s division was 32% to St George Bloomsbury, and 68% to St Giles in the Fields.  This applying these to the 1690s figures gave, 18,241 for St Giles, and 10,194 for St George.</t>
        </r>
      </text>
    </comment>
    <comment ref="A147" authorId="0">
      <text>
        <r>
          <rPr>
            <b/>
            <sz val="9"/>
            <color indexed="81"/>
            <rFont val="Tahoma"/>
            <family val="2"/>
          </rPr>
          <t>humqth:</t>
        </r>
        <r>
          <rPr>
            <sz val="9"/>
            <color indexed="81"/>
            <rFont val="Tahoma"/>
            <family val="2"/>
          </rPr>
          <t xml:space="preserve">
The area of the parish of St John Clerkenwell (created in 1835 from the priory of the same name), has been added to that of St James, to arrive at a total parish area of 939817sqm.  </t>
        </r>
      </text>
    </comment>
    <comment ref="C147" authorId="0">
      <text>
        <r>
          <rPr>
            <b/>
            <sz val="9"/>
            <color indexed="81"/>
            <rFont val="Tahoma"/>
            <family val="2"/>
          </rPr>
          <t>humqth:</t>
        </r>
        <r>
          <rPr>
            <sz val="9"/>
            <color indexed="81"/>
            <rFont val="Tahoma"/>
            <family val="2"/>
          </rPr>
          <t xml:space="preserve">
Only 64% of the area of this parish lies within the mapped geography included in this site.  The population figures have been reduced in proportion.</t>
        </r>
      </text>
    </comment>
    <comment ref="D147" authorId="0">
      <text>
        <r>
          <rPr>
            <b/>
            <sz val="9"/>
            <color indexed="81"/>
            <rFont val="Tahoma"/>
            <family val="2"/>
          </rPr>
          <t>humqth:</t>
        </r>
        <r>
          <rPr>
            <sz val="9"/>
            <color indexed="81"/>
            <rFont val="Tahoma"/>
            <family val="2"/>
          </rPr>
          <t xml:space="preserve">
Only 73% of the area of this parish lies within the mapped geography included in this site.  The population figures have been reduced in proportion.</t>
        </r>
      </text>
    </comment>
    <comment ref="J147" authorId="0">
      <text>
        <r>
          <rPr>
            <b/>
            <sz val="9"/>
            <color indexed="81"/>
            <rFont val="Tahoma"/>
            <family val="2"/>
          </rPr>
          <t>humqth:</t>
        </r>
        <r>
          <rPr>
            <sz val="9"/>
            <color indexed="81"/>
            <rFont val="Tahoma"/>
            <family val="2"/>
          </rPr>
          <t xml:space="preserve">
Only 73% of the area of this parish lies within the mapped geography included in this site.  The population figures have been reduced in proportion.</t>
        </r>
      </text>
    </comment>
    <comment ref="M147" authorId="0">
      <text>
        <r>
          <rPr>
            <b/>
            <sz val="9"/>
            <color indexed="81"/>
            <rFont val="Tahoma"/>
            <family val="2"/>
          </rPr>
          <t>humqth:</t>
        </r>
        <r>
          <rPr>
            <sz val="9"/>
            <color indexed="81"/>
            <rFont val="Tahoma"/>
            <family val="2"/>
          </rPr>
          <t xml:space="preserve">
Only 73% of the area of this parish lies within the mapped geography included in this site.  The population figures have been reduced in proportion.</t>
        </r>
      </text>
    </comment>
    <comment ref="A148" authorId="0">
      <text>
        <r>
          <rPr>
            <b/>
            <sz val="9"/>
            <color indexed="81"/>
            <rFont val="Tahoma"/>
            <family val="2"/>
          </rPr>
          <t>humqth:</t>
        </r>
        <r>
          <rPr>
            <sz val="9"/>
            <color indexed="81"/>
            <rFont val="Tahoma"/>
            <family val="2"/>
          </rPr>
          <t xml:space="preserve">
Although this parish was included in the Bills of Mortality it does not appear on Rocque’s map of London (as it was too far from the City).  The population details have been reproduced here for convenience only, and the area of the parish has been taken from the 1841 census, rather than from the map.</t>
        </r>
      </text>
    </comment>
    <comment ref="C148" authorId="0">
      <text>
        <r>
          <rPr>
            <b/>
            <sz val="9"/>
            <color indexed="81"/>
            <rFont val="Tahoma"/>
            <family val="2"/>
          </rPr>
          <t>humqth:</t>
        </r>
        <r>
          <rPr>
            <sz val="9"/>
            <color indexed="81"/>
            <rFont val="Tahoma"/>
            <family val="2"/>
          </rPr>
          <t xml:space="preserve">
Although this parish was included in the Bills of Mortality it does not appear on Rocque’s map of London (as it was too far from the City).  The population details have been reproduced here for convenience only, and the area of the parish has been taken from the 1841 census, rather than from the map.</t>
        </r>
      </text>
    </comment>
    <comment ref="C149" authorId="0">
      <text>
        <r>
          <rPr>
            <b/>
            <sz val="9"/>
            <color indexed="81"/>
            <rFont val="Tahoma"/>
            <family val="2"/>
          </rPr>
          <t>humqth:</t>
        </r>
        <r>
          <rPr>
            <sz val="9"/>
            <color indexed="81"/>
            <rFont val="Tahoma"/>
            <family val="2"/>
          </rPr>
          <t xml:space="preserve">
Only 35% of the area of this parish lies within the mapped geography included in this site.  The population figures and area figures have been reduced in proportion.</t>
        </r>
      </text>
    </comment>
    <comment ref="D149" authorId="0">
      <text>
        <r>
          <rPr>
            <b/>
            <sz val="9"/>
            <color indexed="81"/>
            <rFont val="Tahoma"/>
            <family val="2"/>
          </rPr>
          <t>humqth:</t>
        </r>
        <r>
          <rPr>
            <sz val="9"/>
            <color indexed="81"/>
            <rFont val="Tahoma"/>
            <family val="2"/>
          </rPr>
          <t xml:space="preserve">
Only 35% of the area of this parish lies within the mapped geography included in this site.  The population figures and area figures have been reduced in proportion.</t>
        </r>
      </text>
    </comment>
    <comment ref="J149" authorId="0">
      <text>
        <r>
          <rPr>
            <b/>
            <sz val="9"/>
            <color indexed="81"/>
            <rFont val="Tahoma"/>
            <family val="2"/>
          </rPr>
          <t>humqth:</t>
        </r>
        <r>
          <rPr>
            <sz val="9"/>
            <color indexed="81"/>
            <rFont val="Tahoma"/>
            <family val="2"/>
          </rPr>
          <t xml:space="preserve">
Only 35% of the area of this parish lies within the mapped geography included in this site.  The population figures and area figures have been reduced in proportion.</t>
        </r>
      </text>
    </comment>
    <comment ref="M149" authorId="0">
      <text>
        <r>
          <rPr>
            <b/>
            <sz val="9"/>
            <color indexed="81"/>
            <rFont val="Tahoma"/>
            <family val="2"/>
          </rPr>
          <t>humqth:</t>
        </r>
        <r>
          <rPr>
            <sz val="9"/>
            <color indexed="81"/>
            <rFont val="Tahoma"/>
            <family val="2"/>
          </rPr>
          <t xml:space="preserve">
Only 35% of the area of this parish lies within the mapped geography included in this site.  The population figures and area figures have been reduced in proportion.</t>
        </r>
      </text>
    </comment>
    <comment ref="C150" authorId="0">
      <text>
        <r>
          <rPr>
            <b/>
            <sz val="9"/>
            <color indexed="81"/>
            <rFont val="Tahoma"/>
            <family val="2"/>
          </rPr>
          <t>humqth:</t>
        </r>
        <r>
          <rPr>
            <sz val="9"/>
            <color indexed="81"/>
            <rFont val="Tahoma"/>
            <family val="2"/>
          </rPr>
          <t xml:space="preserve">
Only 94% of the area of this parish lies within the mapped geography included in this site.  The population figures and area figures have been reduced in proportion.  Additionally, the 1690s population figure has been derived through a back-projection from the 1801 census.</t>
        </r>
      </text>
    </comment>
    <comment ref="D150" authorId="0">
      <text>
        <r>
          <rPr>
            <b/>
            <sz val="9"/>
            <color indexed="81"/>
            <rFont val="Tahoma"/>
            <family val="2"/>
          </rPr>
          <t>humqth:</t>
        </r>
        <r>
          <rPr>
            <sz val="9"/>
            <color indexed="81"/>
            <rFont val="Tahoma"/>
            <family val="2"/>
          </rPr>
          <t xml:space="preserve">
Only 94% of the area of this parish lies within the mapped geography included in this site.  The population figures and area figures have been reduced in proportion.  Additionally, the 1690s population figure has been derived through a back-projection from the 1801 census.</t>
        </r>
      </text>
    </comment>
    <comment ref="J150" authorId="0">
      <text>
        <r>
          <rPr>
            <b/>
            <sz val="9"/>
            <color indexed="81"/>
            <rFont val="Tahoma"/>
            <family val="2"/>
          </rPr>
          <t>humqth:</t>
        </r>
        <r>
          <rPr>
            <sz val="9"/>
            <color indexed="81"/>
            <rFont val="Tahoma"/>
            <family val="2"/>
          </rPr>
          <t xml:space="preserve">
Only 94% of the area of this parish lies within the mapped geography included in this site.  The population figures and area figures have been reduced in proportion.  Additionally, the 1690s population figure has been derived through a back-projection from the 1801 census.</t>
        </r>
      </text>
    </comment>
    <comment ref="M150" authorId="0">
      <text>
        <r>
          <rPr>
            <b/>
            <sz val="9"/>
            <color indexed="81"/>
            <rFont val="Tahoma"/>
            <family val="2"/>
          </rPr>
          <t>humqth:</t>
        </r>
        <r>
          <rPr>
            <sz val="9"/>
            <color indexed="81"/>
            <rFont val="Tahoma"/>
            <family val="2"/>
          </rPr>
          <t xml:space="preserve">
Only 94% of the area of this parish lies within the mapped geography included in this site.  The population figures and area figures have been reduced in proportion.  Additionally, the 1690s population figure has been derived through a back-projection from the 1801 census.</t>
        </r>
      </text>
    </comment>
    <comment ref="C151" authorId="0">
      <text>
        <r>
          <rPr>
            <b/>
            <sz val="9"/>
            <color indexed="81"/>
            <rFont val="Tahoma"/>
            <family val="2"/>
          </rPr>
          <t>humqth:</t>
        </r>
        <r>
          <rPr>
            <sz val="9"/>
            <color indexed="81"/>
            <rFont val="Tahoma"/>
            <family val="2"/>
          </rPr>
          <t xml:space="preserve">
Adjusted down 348293 for River area; and the area of Lambeth Palace has been integrated in to this parish, and the separate population listing for the Palace for 1801 (46) added to the population figure for that date.</t>
        </r>
      </text>
    </comment>
    <comment ref="M151" authorId="0">
      <text>
        <r>
          <rPr>
            <b/>
            <sz val="9"/>
            <color indexed="81"/>
            <rFont val="Tahoma"/>
            <family val="2"/>
          </rPr>
          <t>humqth:</t>
        </r>
        <r>
          <rPr>
            <sz val="9"/>
            <color indexed="81"/>
            <rFont val="Tahoma"/>
            <family val="2"/>
          </rPr>
          <t xml:space="preserve">
The area of Lambeth Palace has been integrated in to this parish, and the separate population listing for the Palace for 1801 (46) added to the population figure for that date.</t>
        </r>
      </text>
    </comment>
    <comment ref="C152" authorId="0">
      <text>
        <r>
          <rPr>
            <b/>
            <sz val="9"/>
            <color indexed="81"/>
            <rFont val="Tahoma"/>
            <family val="2"/>
          </rPr>
          <t>humqth:</t>
        </r>
        <r>
          <rPr>
            <sz val="9"/>
            <color indexed="81"/>
            <rFont val="Tahoma"/>
            <family val="2"/>
          </rPr>
          <t xml:space="preserve">
Adjusted down 63596sqm for river area</t>
        </r>
      </text>
    </comment>
    <comment ref="C153" authorId="0">
      <text>
        <r>
          <rPr>
            <b/>
            <sz val="9"/>
            <color indexed="81"/>
            <rFont val="Tahoma"/>
            <family val="2"/>
          </rPr>
          <t>humqth:</t>
        </r>
        <r>
          <rPr>
            <sz val="9"/>
            <color indexed="81"/>
            <rFont val="Tahoma"/>
            <family val="2"/>
          </rPr>
          <t xml:space="preserve">
Adjusted down 163546sqm for river area</t>
        </r>
      </text>
    </comment>
    <comment ref="C154" authorId="0">
      <text>
        <r>
          <rPr>
            <b/>
            <sz val="9"/>
            <color indexed="81"/>
            <rFont val="Tahoma"/>
            <family val="2"/>
          </rPr>
          <t>humqth:</t>
        </r>
        <r>
          <rPr>
            <sz val="9"/>
            <color indexed="81"/>
            <rFont val="Tahoma"/>
            <family val="2"/>
          </rPr>
          <t xml:space="preserve">
The area associated with St Mary Matfellon (1123sqm), which has categorised as an ‘Extra-Parochial’ place, and been added to this parish.</t>
        </r>
      </text>
    </comment>
    <comment ref="A155" authorId="0">
      <text>
        <r>
          <rPr>
            <b/>
            <sz val="9"/>
            <color indexed="81"/>
            <rFont val="Tahoma"/>
            <family val="2"/>
          </rPr>
          <t>humqth:</t>
        </r>
        <r>
          <rPr>
            <sz val="9"/>
            <color indexed="81"/>
            <rFont val="Tahoma"/>
            <family val="2"/>
          </rPr>
          <t xml:space="preserve">
This parish was created from St Dunstan Stepney in 1743.  For an account of how the population figures were calculated see the notes under St Dunstans Stepney.  In addition, because its burials are only reported from 1745 onwards, an average of the number of burials in the years 1745-9, have been used to estimate the number for the 1740s as a whole.  Also, because only part of the parish in on the mapped area available here, the population totals have been reduced to reflect the 57% of the parish available on this site.</t>
        </r>
      </text>
    </comment>
    <comment ref="C155" authorId="0">
      <text>
        <r>
          <rPr>
            <b/>
            <sz val="9"/>
            <color indexed="81"/>
            <rFont val="Tahoma"/>
            <family val="2"/>
          </rPr>
          <t>humqth:</t>
        </r>
        <r>
          <rPr>
            <sz val="9"/>
            <color indexed="81"/>
            <rFont val="Tahoma"/>
            <family val="2"/>
          </rPr>
          <t xml:space="preserve">
Only 57% of the area of this parish appears on the map provided.</t>
        </r>
      </text>
    </comment>
    <comment ref="A156" authorId="0">
      <text>
        <r>
          <rPr>
            <b/>
            <sz val="9"/>
            <color indexed="81"/>
            <rFont val="Tahoma"/>
            <family val="2"/>
          </rPr>
          <t>humqth:</t>
        </r>
        <r>
          <rPr>
            <sz val="9"/>
            <color indexed="81"/>
            <rFont val="Tahoma"/>
            <family val="2"/>
          </rPr>
          <t xml:space="preserve">
The area and populations of Two Extra Parochial places, the Liberty of the Tower the Liberty of the Old Tower, have been added to The Tower itself.  The 1801 census gives population figures for both the ‘Liberty of the Old Tower’, and also for the ‘The Tower’ itself.  The areas (adjusted to remove 37775sqm for the river) and population for these jurisdictions have been combined, and used as the basis for a back projection from the 1801 census.</t>
        </r>
      </text>
    </comment>
    <comment ref="C156" authorId="0">
      <text>
        <r>
          <rPr>
            <b/>
            <sz val="9"/>
            <color indexed="81"/>
            <rFont val="Tahoma"/>
            <family val="2"/>
          </rPr>
          <t>humqth:</t>
        </r>
        <r>
          <rPr>
            <sz val="9"/>
            <color indexed="81"/>
            <rFont val="Tahoma"/>
            <family val="2"/>
          </rPr>
          <t xml:space="preserve">
The area and populations of Two Extra Parochial places, the Liberty of the Tower the Liberty of the Old Tower, have been added to The Tower itself.  The 1801 census gives population figures for both the ‘Liberty of the Old Tower’, and also for the ‘The Tower’ itself.  The areas (adjusted to remove 37775sqm for the river) and population for these jurisdictions have been combined, and used as the basis for a back projection from the 1801 census.</t>
        </r>
      </text>
    </comment>
    <comment ref="J156" authorId="0">
      <text>
        <r>
          <rPr>
            <b/>
            <sz val="9"/>
            <color indexed="81"/>
            <rFont val="Tahoma"/>
            <family val="2"/>
          </rPr>
          <t>humqth:</t>
        </r>
        <r>
          <rPr>
            <sz val="9"/>
            <color indexed="81"/>
            <rFont val="Tahoma"/>
            <family val="2"/>
          </rPr>
          <t xml:space="preserve">
The 1801 census gives population figures for both the ‘Liberty of the Old Tower’, which has been interpreted as the ‘Liberty of the Tower’, and also for the ‘The Tower’ itself.  The areas and population for these jurisdictions have been combined, and used as the basis for a back projection from the 1801 census.  </t>
        </r>
      </text>
    </comment>
    <comment ref="M156" authorId="0">
      <text>
        <r>
          <rPr>
            <b/>
            <sz val="9"/>
            <color indexed="81"/>
            <rFont val="Tahoma"/>
            <family val="2"/>
          </rPr>
          <t>humqth:</t>
        </r>
        <r>
          <rPr>
            <sz val="9"/>
            <color indexed="81"/>
            <rFont val="Tahoma"/>
            <family val="2"/>
          </rPr>
          <t xml:space="preserve">
The 1801 census gives population figures for both the ‘Liberty of the Old Tower’, which has been interpreted as the ‘Liberty of the Tower’, and also for the ‘The Tower’ itself.  The areas and population for these jurisdictions have been combined, and used as the basis for a back projection from the 1801 census.  </t>
        </r>
      </text>
    </comment>
    <comment ref="A157" authorId="0">
      <text>
        <r>
          <rPr>
            <b/>
            <sz val="9"/>
            <color indexed="81"/>
            <rFont val="Tahoma"/>
            <family val="2"/>
          </rPr>
          <t>humqth:</t>
        </r>
        <r>
          <rPr>
            <sz val="9"/>
            <color indexed="81"/>
            <rFont val="Tahoma"/>
            <family val="2"/>
          </rPr>
          <t xml:space="preserve">
Given as St John at Wapping in the Bills</t>
        </r>
      </text>
    </comment>
    <comment ref="C157" authorId="0">
      <text>
        <r>
          <rPr>
            <b/>
            <sz val="9"/>
            <color indexed="81"/>
            <rFont val="Tahoma"/>
            <family val="2"/>
          </rPr>
          <t>humqth:</t>
        </r>
        <r>
          <rPr>
            <sz val="9"/>
            <color indexed="81"/>
            <rFont val="Tahoma"/>
            <family val="2"/>
          </rPr>
          <t xml:space="preserve">
Adjusted down 134672 for River area</t>
        </r>
      </text>
    </comment>
  </commentList>
</comments>
</file>

<file path=xl/comments2.xml><?xml version="1.0" encoding="utf-8"?>
<comments xmlns="http://schemas.openxmlformats.org/spreadsheetml/2006/main">
  <authors>
    <author>humqth</author>
    <author>mark.merry</author>
  </authors>
  <commentList>
    <comment ref="D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E1" authorId="0">
      <text>
        <r>
          <rPr>
            <b/>
            <sz val="9"/>
            <color indexed="81"/>
            <rFont val="Tahoma"/>
            <family val="2"/>
          </rPr>
          <t>humqth:</t>
        </r>
        <r>
          <rPr>
            <sz val="9"/>
            <color indexed="81"/>
            <rFont val="Tahoma"/>
            <family val="2"/>
          </rPr>
          <t>Derived from: A Collection of the Yearly Bills of Mortality from 157 to 1758 inclusive  (London, 1759).</t>
        </r>
      </text>
    </comment>
    <comment ref="F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G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H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I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J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K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L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M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R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S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T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U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V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W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X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Y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Z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AA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AE1" authorId="0">
      <text>
        <r>
          <rPr>
            <b/>
            <sz val="9"/>
            <color indexed="81"/>
            <rFont val="Tahoma"/>
            <family val="2"/>
          </rPr>
          <t>humqth: Derrived from www.Histpop.org</t>
        </r>
        <r>
          <rPr>
            <sz val="9"/>
            <color indexed="81"/>
            <rFont val="Tahoma"/>
            <family val="2"/>
          </rPr>
          <t xml:space="preserve">
</t>
        </r>
      </text>
    </comment>
    <comment ref="N2" authorId="0">
      <text>
        <r>
          <rPr>
            <b/>
            <sz val="9"/>
            <color indexed="81"/>
            <rFont val="Tahoma"/>
            <family val="2"/>
          </rPr>
          <t xml:space="preserve">humqth: </t>
        </r>
        <r>
          <rPr>
            <sz val="9"/>
            <color indexed="81"/>
            <rFont val="Tahoma"/>
            <family val="2"/>
          </rPr>
          <t xml:space="preserve">John Landers, Death and the Metropolis: Studies in the Demographic History of London, 1670-1830 (Cambridge, CUP, 1993), p.166. </t>
        </r>
      </text>
    </comment>
    <comment ref="O2" authorId="0">
      <text>
        <r>
          <rPr>
            <b/>
            <sz val="9"/>
            <color indexed="81"/>
            <rFont val="Tahoma"/>
            <family val="2"/>
          </rPr>
          <t xml:space="preserve">humqth: </t>
        </r>
        <r>
          <rPr>
            <sz val="9"/>
            <color indexed="81"/>
            <rFont val="Tahoma"/>
            <family val="2"/>
          </rPr>
          <t>Landers' crude death rate figures for the 1730s are 48.6 per 1000.  John Landers, Death and the Metropolis: Studies in the Demographic History of London, 1670-1830 (Cambridge, CUP, 1993), p.175.</t>
        </r>
      </text>
    </comment>
    <comment ref="AB2" authorId="0">
      <text>
        <r>
          <rPr>
            <b/>
            <sz val="9"/>
            <color indexed="81"/>
            <rFont val="Tahoma"/>
            <family val="2"/>
          </rPr>
          <t xml:space="preserve">humqth: </t>
        </r>
        <r>
          <rPr>
            <sz val="9"/>
            <color indexed="81"/>
            <rFont val="Tahoma"/>
            <family val="2"/>
          </rPr>
          <t>John Landers, Death and the Metropolis: Studies in the Demographic History of London, 1670-1830 (Cambridge, CUP, 1993), p.166.</t>
        </r>
      </text>
    </comment>
    <comment ref="AC2" authorId="0">
      <text>
        <r>
          <rPr>
            <b/>
            <sz val="9"/>
            <color indexed="81"/>
            <rFont val="Tahoma"/>
            <family val="2"/>
          </rPr>
          <t>humqth: John Landers, Death and the Metropolis: Studies in the Demographic History of London, 1670-1830 (Cambridge, CUP, 1993).  Landers gives the crude death rate for the 1740s as 46.0 per 1000, p</t>
        </r>
        <r>
          <rPr>
            <sz val="9"/>
            <color indexed="81"/>
            <rFont val="Tahoma"/>
            <family val="2"/>
          </rPr>
          <t>.175</t>
        </r>
      </text>
    </comment>
    <comment ref="AG2" authorId="1">
      <text>
        <r>
          <rPr>
            <sz val="8"/>
            <color indexed="81"/>
            <rFont val="Tahoma"/>
            <family val="2"/>
          </rPr>
          <t xml:space="preserve">Note that for Hearth Tax listings, the "number of individuals' equates to those named individuals who are assessed. For joint assessments, all jointly assessed individuals are counted (so Mr Smith and Mr Jones, jointly responsible for a sinlge listing of 6 hearths, would count as 2 individuals).
</t>
        </r>
      </text>
    </comment>
    <comment ref="AH2" authorId="1">
      <text>
        <r>
          <rPr>
            <sz val="8"/>
            <color indexed="81"/>
            <rFont val="Tahoma"/>
            <family val="2"/>
          </rPr>
          <t xml:space="preserve">Note that for Hearth Tax listings, the "number of individuals' equates to those named individuals who are assessed. For joint assessments, all jointly assessed individuals are counted (so Mr Smith and Mr Jones, jointly responsible for a sinlge listing of 6 hearths, would count as 2 individuals).
</t>
        </r>
      </text>
    </comment>
    <comment ref="AI2" authorId="1">
      <text>
        <r>
          <rPr>
            <sz val="8"/>
            <color indexed="81"/>
            <rFont val="Tahoma"/>
            <family val="2"/>
          </rPr>
          <t xml:space="preserve">Note that for Hearth Tax listings, the "number of individuals' equates to those named individuals who are assessed. For joint assessments, all jointly assessed individuals are counted (so Mr Smith and Mr Jones, jointly responsible for a sinlge listing of 6 hearths, would count as 2 individuals).
</t>
        </r>
      </text>
    </comment>
    <comment ref="AJ2" authorId="1">
      <text>
        <r>
          <rPr>
            <sz val="8"/>
            <color indexed="81"/>
            <rFont val="Tahoma"/>
            <family val="2"/>
          </rPr>
          <t xml:space="preserve">Note that for Hearth Tax listings, the "number of individuals' equates to those named individuals who are assessed. For joint assessments, all jointly assessed individuals are counted (so Mr Smith and Mr Jones, jointly responsible for a sinlge listing of 6 hearths, would count as 2 individuals).
</t>
        </r>
      </text>
    </comment>
    <comment ref="A3" authorId="0">
      <text>
        <r>
          <rPr>
            <b/>
            <sz val="9"/>
            <color indexed="81"/>
            <rFont val="Tahoma"/>
            <family val="2"/>
          </rPr>
          <t>humqth:</t>
        </r>
        <r>
          <rPr>
            <sz val="9"/>
            <color indexed="81"/>
            <rFont val="Tahoma"/>
            <family val="2"/>
          </rPr>
          <t xml:space="preserve">
St Alban Wood Street in the Bills</t>
        </r>
      </text>
    </comment>
    <comment ref="C4" authorId="0">
      <text>
        <r>
          <rPr>
            <b/>
            <sz val="9"/>
            <color indexed="81"/>
            <rFont val="Tahoma"/>
            <family val="2"/>
          </rPr>
          <t>humqth:</t>
        </r>
        <r>
          <rPr>
            <sz val="9"/>
            <color indexed="81"/>
            <rFont val="Tahoma"/>
            <family val="2"/>
          </rPr>
          <t xml:space="preserve">
There are two separate parts of this parish on Mola's list: 45830; 2422.  The first figure is adjusted down 15613 for River area</t>
        </r>
      </text>
    </comment>
    <comment ref="C6" authorId="0">
      <text>
        <r>
          <rPr>
            <b/>
            <sz val="9"/>
            <color indexed="81"/>
            <rFont val="Tahoma"/>
            <family val="2"/>
          </rPr>
          <t>humqth:</t>
        </r>
        <r>
          <rPr>
            <sz val="9"/>
            <color indexed="81"/>
            <rFont val="Tahoma"/>
            <family val="2"/>
          </rPr>
          <t xml:space="preserve">
Adjusted down 8202 for River area</t>
        </r>
      </text>
    </comment>
    <comment ref="C8" authorId="0">
      <text>
        <r>
          <rPr>
            <b/>
            <sz val="9"/>
            <color indexed="81"/>
            <rFont val="Tahoma"/>
            <family val="2"/>
          </rPr>
          <t>humqth:</t>
        </r>
        <r>
          <rPr>
            <sz val="9"/>
            <color indexed="81"/>
            <rFont val="Tahoma"/>
            <family val="2"/>
          </rPr>
          <t xml:space="preserve">
There are two entries in Mola's figures for the same name: 844, 13856.  The second figure is adjusted down 8767 for River area</t>
        </r>
      </text>
    </comment>
    <comment ref="C11" authorId="0">
      <text>
        <r>
          <rPr>
            <b/>
            <sz val="9"/>
            <color indexed="81"/>
            <rFont val="Tahoma"/>
            <family val="2"/>
          </rPr>
          <t>humqth:</t>
        </r>
        <r>
          <rPr>
            <sz val="9"/>
            <color indexed="81"/>
            <rFont val="Tahoma"/>
            <family val="2"/>
          </rPr>
          <t xml:space="preserve">
There are two separate entries, the first for All Hallows London, and the Second for All Hallows London Wall. 25,500 &amp; 8741</t>
        </r>
      </text>
    </comment>
    <comment ref="C15" authorId="0">
      <text>
        <r>
          <rPr>
            <b/>
            <sz val="9"/>
            <color indexed="81"/>
            <rFont val="Tahoma"/>
            <family val="2"/>
          </rPr>
          <t>humqth:</t>
        </r>
        <r>
          <rPr>
            <sz val="9"/>
            <color indexed="81"/>
            <rFont val="Tahoma"/>
            <family val="2"/>
          </rPr>
          <t xml:space="preserve">
Adjusted down 11062 for River area</t>
        </r>
      </text>
    </comment>
    <comment ref="A16" authorId="0">
      <text>
        <r>
          <rPr>
            <b/>
            <sz val="9"/>
            <color indexed="81"/>
            <rFont val="Tahoma"/>
            <family val="2"/>
          </rPr>
          <t>humqth:</t>
        </r>
        <r>
          <rPr>
            <sz val="9"/>
            <color indexed="81"/>
            <rFont val="Tahoma"/>
            <family val="2"/>
          </rPr>
          <t xml:space="preserve">
Given as St Ann Aldersgate in the Bills</t>
        </r>
      </text>
    </comment>
    <comment ref="C17" authorId="0">
      <text>
        <r>
          <rPr>
            <b/>
            <sz val="9"/>
            <color indexed="81"/>
            <rFont val="Tahoma"/>
            <family val="2"/>
          </rPr>
          <t>humqth:</t>
        </r>
        <r>
          <rPr>
            <sz val="9"/>
            <color indexed="81"/>
            <rFont val="Tahoma"/>
            <family val="2"/>
          </rPr>
          <t xml:space="preserve">
Adjusted down 4483 for River area</t>
        </r>
      </text>
    </comment>
    <comment ref="A18" authorId="0">
      <text>
        <r>
          <rPr>
            <b/>
            <sz val="9"/>
            <color indexed="81"/>
            <rFont val="Tahoma"/>
            <family val="2"/>
          </rPr>
          <t>humqth:</t>
        </r>
        <r>
          <rPr>
            <sz val="9"/>
            <color indexed="81"/>
            <rFont val="Tahoma"/>
            <family val="2"/>
          </rPr>
          <t xml:space="preserve">
Given as St Anthony, vulg Antholin's Parish in the Bills</t>
        </r>
      </text>
    </comment>
    <comment ref="A19" authorId="0">
      <text>
        <r>
          <rPr>
            <b/>
            <sz val="9"/>
            <color indexed="81"/>
            <rFont val="Tahoma"/>
            <family val="2"/>
          </rPr>
          <t>humqth:</t>
        </r>
        <r>
          <rPr>
            <sz val="9"/>
            <color indexed="81"/>
            <rFont val="Tahoma"/>
            <family val="2"/>
          </rPr>
          <t xml:space="preserve">
Given as St Augustin, vulg. Austin in the Bills</t>
        </r>
      </text>
    </comment>
    <comment ref="A20" authorId="0">
      <text>
        <r>
          <rPr>
            <b/>
            <sz val="9"/>
            <color indexed="81"/>
            <rFont val="Tahoma"/>
            <family val="2"/>
          </rPr>
          <t>humqth:</t>
        </r>
        <r>
          <rPr>
            <sz val="9"/>
            <color indexed="81"/>
            <rFont val="Tahoma"/>
            <family val="2"/>
          </rPr>
          <t xml:space="preserve">
sic - note missing 'r'</t>
        </r>
      </text>
    </comment>
    <comment ref="C23" authorId="0">
      <text>
        <r>
          <rPr>
            <b/>
            <sz val="9"/>
            <color indexed="81"/>
            <rFont val="Tahoma"/>
            <family val="2"/>
          </rPr>
          <t>humqth:</t>
        </r>
        <r>
          <rPr>
            <sz val="9"/>
            <color indexed="81"/>
            <rFont val="Tahoma"/>
            <family val="2"/>
          </rPr>
          <t xml:space="preserve">
Adjusted down 12640 for River area</t>
        </r>
      </text>
    </comment>
    <comment ref="C25" authorId="0">
      <text>
        <r>
          <rPr>
            <b/>
            <sz val="9"/>
            <color indexed="81"/>
            <rFont val="Tahoma"/>
            <family val="2"/>
          </rPr>
          <t>humqth:</t>
        </r>
        <r>
          <rPr>
            <sz val="9"/>
            <color indexed="81"/>
            <rFont val="Tahoma"/>
            <family val="2"/>
          </rPr>
          <t xml:space="preserve">
Adjusted down 10598 for River area</t>
        </r>
      </text>
    </comment>
    <comment ref="AE25" authorId="0">
      <text>
        <r>
          <rPr>
            <b/>
            <sz val="9"/>
            <color indexed="81"/>
            <rFont val="Tahoma"/>
            <family val="2"/>
          </rPr>
          <t>humqth:</t>
        </r>
        <r>
          <rPr>
            <sz val="9"/>
            <color indexed="81"/>
            <rFont val="Tahoma"/>
            <family val="2"/>
          </rPr>
          <t xml:space="preserve">
Listed as 'Without the Walls'</t>
        </r>
      </text>
    </comment>
    <comment ref="C30" authorId="0">
      <text>
        <r>
          <rPr>
            <b/>
            <sz val="9"/>
            <color indexed="81"/>
            <rFont val="Tahoma"/>
            <family val="2"/>
          </rPr>
          <t>humqth:</t>
        </r>
        <r>
          <rPr>
            <sz val="9"/>
            <color indexed="81"/>
            <rFont val="Tahoma"/>
            <family val="2"/>
          </rPr>
          <t xml:space="preserve">
Adjusted down 14715 for River area</t>
        </r>
      </text>
    </comment>
    <comment ref="A31" authorId="0">
      <text>
        <r>
          <rPr>
            <b/>
            <sz val="9"/>
            <color indexed="81"/>
            <rFont val="Tahoma"/>
            <family val="2"/>
          </rPr>
          <t>humqth:</t>
        </r>
        <r>
          <rPr>
            <sz val="9"/>
            <color indexed="81"/>
            <rFont val="Tahoma"/>
            <family val="2"/>
          </rPr>
          <t xml:space="preserve">
Given as St Edmund the King (Lombard Street) in the Bills</t>
        </r>
      </text>
    </comment>
    <comment ref="C39" authorId="0">
      <text>
        <r>
          <rPr>
            <b/>
            <sz val="9"/>
            <color indexed="81"/>
            <rFont val="Tahoma"/>
            <family val="2"/>
          </rPr>
          <t>humqth:</t>
        </r>
        <r>
          <rPr>
            <sz val="9"/>
            <color indexed="81"/>
            <rFont val="Tahoma"/>
            <family val="2"/>
          </rPr>
          <t xml:space="preserve">
Adjusted down 5878 for River area</t>
        </r>
      </text>
    </comment>
    <comment ref="C46" authorId="0">
      <text>
        <r>
          <rPr>
            <b/>
            <sz val="9"/>
            <color indexed="81"/>
            <rFont val="Tahoma"/>
            <family val="2"/>
          </rPr>
          <t>humqth:</t>
        </r>
        <r>
          <rPr>
            <sz val="9"/>
            <color indexed="81"/>
            <rFont val="Tahoma"/>
            <family val="2"/>
          </rPr>
          <t xml:space="preserve">
Adjusted down 3446 for River area</t>
        </r>
      </text>
    </comment>
    <comment ref="A47" authorId="0">
      <text>
        <r>
          <rPr>
            <b/>
            <sz val="9"/>
            <color indexed="81"/>
            <rFont val="Tahoma"/>
            <family val="2"/>
          </rPr>
          <t>humqth:</t>
        </r>
        <r>
          <rPr>
            <sz val="9"/>
            <color indexed="81"/>
            <rFont val="Tahoma"/>
            <family val="2"/>
          </rPr>
          <t xml:space="preserve">
Given as Eastcheap in the Bills</t>
        </r>
      </text>
    </comment>
    <comment ref="C49" authorId="0">
      <text>
        <r>
          <rPr>
            <b/>
            <sz val="9"/>
            <color indexed="81"/>
            <rFont val="Tahoma"/>
            <family val="2"/>
          </rPr>
          <t>humqth:</t>
        </r>
        <r>
          <rPr>
            <sz val="9"/>
            <color indexed="81"/>
            <rFont val="Tahoma"/>
            <family val="2"/>
          </rPr>
          <t xml:space="preserve">
Adjusted down 7984 for River area</t>
        </r>
      </text>
    </comment>
    <comment ref="A52" authorId="0">
      <text>
        <r>
          <rPr>
            <b/>
            <sz val="9"/>
            <color indexed="81"/>
            <rFont val="Tahoma"/>
            <family val="2"/>
          </rPr>
          <t>humqth:</t>
        </r>
        <r>
          <rPr>
            <sz val="9"/>
            <color indexed="81"/>
            <rFont val="Tahoma"/>
            <family val="2"/>
          </rPr>
          <t xml:space="preserve">
Given as St Margaret New Fish- Street in the Bills</t>
        </r>
      </text>
    </comment>
    <comment ref="A54" authorId="0">
      <text>
        <r>
          <rPr>
            <b/>
            <sz val="9"/>
            <color indexed="81"/>
            <rFont val="Tahoma"/>
            <family val="2"/>
          </rPr>
          <t>humqth:</t>
        </r>
        <r>
          <rPr>
            <sz val="9"/>
            <color indexed="81"/>
            <rFont val="Tahoma"/>
            <family val="2"/>
          </rPr>
          <t xml:space="preserve">
Given as St Martin Ironmonger Lane in the Bills</t>
        </r>
      </text>
    </comment>
    <comment ref="C56" authorId="0">
      <text>
        <r>
          <rPr>
            <b/>
            <sz val="9"/>
            <color indexed="81"/>
            <rFont val="Tahoma"/>
            <family val="2"/>
          </rPr>
          <t>humqth:</t>
        </r>
        <r>
          <rPr>
            <sz val="9"/>
            <color indexed="81"/>
            <rFont val="Tahoma"/>
            <family val="2"/>
          </rPr>
          <t xml:space="preserve">
Adjusted down 2697 for River area</t>
        </r>
      </text>
    </comment>
    <comment ref="C58" authorId="0">
      <text>
        <r>
          <rPr>
            <b/>
            <sz val="9"/>
            <color indexed="81"/>
            <rFont val="Tahoma"/>
            <family val="2"/>
          </rPr>
          <t>humqth:</t>
        </r>
        <r>
          <rPr>
            <sz val="9"/>
            <color indexed="81"/>
            <rFont val="Tahoma"/>
            <family val="2"/>
          </rPr>
          <t xml:space="preserve">
Adjusted down 6022 for River area</t>
        </r>
      </text>
    </comment>
    <comment ref="C65" authorId="0">
      <text>
        <r>
          <rPr>
            <b/>
            <sz val="9"/>
            <color indexed="81"/>
            <rFont val="Tahoma"/>
            <family val="2"/>
          </rPr>
          <t>humqth:</t>
        </r>
        <r>
          <rPr>
            <sz val="9"/>
            <color indexed="81"/>
            <rFont val="Tahoma"/>
            <family val="2"/>
          </rPr>
          <t xml:space="preserve">
Adjusted down 7726 for River area</t>
        </r>
      </text>
    </comment>
    <comment ref="C69" authorId="0">
      <text>
        <r>
          <rPr>
            <b/>
            <sz val="9"/>
            <color indexed="81"/>
            <rFont val="Tahoma"/>
            <family val="2"/>
          </rPr>
          <t>humqth:</t>
        </r>
        <r>
          <rPr>
            <sz val="9"/>
            <color indexed="81"/>
            <rFont val="Tahoma"/>
            <family val="2"/>
          </rPr>
          <t xml:space="preserve">
Adjusted down 9672 for River area</t>
        </r>
      </text>
    </comment>
    <comment ref="C76" authorId="0">
      <text>
        <r>
          <rPr>
            <b/>
            <sz val="9"/>
            <color indexed="81"/>
            <rFont val="Tahoma"/>
            <family val="2"/>
          </rPr>
          <t>humqth:</t>
        </r>
        <r>
          <rPr>
            <sz val="9"/>
            <color indexed="81"/>
            <rFont val="Tahoma"/>
            <family val="2"/>
          </rPr>
          <t xml:space="preserve">
Adjusted down 4906 for River area</t>
        </r>
      </text>
    </comment>
    <comment ref="C77" authorId="0">
      <text>
        <r>
          <rPr>
            <b/>
            <sz val="9"/>
            <color indexed="81"/>
            <rFont val="Tahoma"/>
            <family val="2"/>
          </rPr>
          <t>humqth:</t>
        </r>
        <r>
          <rPr>
            <sz val="9"/>
            <color indexed="81"/>
            <rFont val="Tahoma"/>
            <family val="2"/>
          </rPr>
          <t xml:space="preserve">
Adjusted down 9514 for River area</t>
        </r>
      </text>
    </comment>
    <comment ref="A79" authorId="0">
      <text>
        <r>
          <rPr>
            <b/>
            <sz val="9"/>
            <color indexed="81"/>
            <rFont val="Tahoma"/>
            <family val="2"/>
          </rPr>
          <t>humqth:</t>
        </r>
        <r>
          <rPr>
            <sz val="9"/>
            <color indexed="81"/>
            <rFont val="Tahoma"/>
            <family val="2"/>
          </rPr>
          <t xml:space="preserve">
Given as St Michael Royal in the Bills</t>
        </r>
      </text>
    </comment>
    <comment ref="A89" authorId="0">
      <text>
        <r>
          <rPr>
            <b/>
            <sz val="9"/>
            <color indexed="81"/>
            <rFont val="Tahoma"/>
            <family val="2"/>
          </rPr>
          <t>humqth:</t>
        </r>
        <r>
          <rPr>
            <sz val="9"/>
            <color indexed="81"/>
            <rFont val="Tahoma"/>
            <family val="2"/>
          </rPr>
          <t xml:space="preserve">
Combined with St Mary Le Bow after the Fire. Perhaps one of two 'St Pancras parishes listed in Mola data.  This would give an area of 4718 sq m.</t>
        </r>
      </text>
    </comment>
    <comment ref="C92" authorId="0">
      <text>
        <r>
          <rPr>
            <b/>
            <sz val="9"/>
            <color indexed="81"/>
            <rFont val="Tahoma"/>
            <family val="2"/>
          </rPr>
          <t>humqth:</t>
        </r>
        <r>
          <rPr>
            <sz val="9"/>
            <color indexed="81"/>
            <rFont val="Tahoma"/>
            <family val="2"/>
          </rPr>
          <t xml:space="preserve">
Adjusted down 5677 for River area</t>
        </r>
      </text>
    </comment>
    <comment ref="A93" authorId="0">
      <text>
        <r>
          <rPr>
            <b/>
            <sz val="9"/>
            <color indexed="81"/>
            <rFont val="Tahoma"/>
            <family val="2"/>
          </rPr>
          <t>humqth:</t>
        </r>
        <r>
          <rPr>
            <sz val="9"/>
            <color indexed="81"/>
            <rFont val="Tahoma"/>
            <family val="2"/>
          </rPr>
          <t xml:space="preserve">
Given as St Peter Poor in Broad Street in the Bills</t>
        </r>
      </text>
    </comment>
    <comment ref="C100" authorId="0">
      <text>
        <r>
          <rPr>
            <b/>
            <sz val="9"/>
            <color indexed="81"/>
            <rFont val="Tahoma"/>
            <family val="2"/>
          </rPr>
          <t>humqth:</t>
        </r>
        <r>
          <rPr>
            <sz val="9"/>
            <color indexed="81"/>
            <rFont val="Tahoma"/>
            <family val="2"/>
          </rPr>
          <t xml:space="preserve">
Adjusted down 12678 for River area</t>
        </r>
      </text>
    </comment>
    <comment ref="C101" authorId="0">
      <text>
        <r>
          <rPr>
            <b/>
            <sz val="9"/>
            <color indexed="81"/>
            <rFont val="Tahoma"/>
            <family val="2"/>
          </rPr>
          <t>humqth:</t>
        </r>
        <r>
          <rPr>
            <sz val="9"/>
            <color indexed="81"/>
            <rFont val="Tahoma"/>
            <family val="2"/>
          </rPr>
          <t xml:space="preserve">
Mola list two areas for this name, 300,381 and 84,064.  This is a combinatino of these.</t>
        </r>
      </text>
    </comment>
    <comment ref="C105" authorId="0">
      <text>
        <r>
          <rPr>
            <b/>
            <sz val="9"/>
            <color indexed="81"/>
            <rFont val="Tahoma"/>
            <family val="2"/>
          </rPr>
          <t>humqth:</t>
        </r>
        <r>
          <rPr>
            <sz val="9"/>
            <color indexed="81"/>
            <rFont val="Tahoma"/>
            <family val="2"/>
          </rPr>
          <t xml:space="preserve">
Adjusted down 27683 for River area</t>
        </r>
      </text>
    </comment>
    <comment ref="AE106" authorId="0">
      <text>
        <r>
          <rPr>
            <b/>
            <sz val="9"/>
            <color indexed="81"/>
            <rFont val="Tahoma"/>
            <family val="2"/>
          </rPr>
          <t>humqth:</t>
        </r>
        <r>
          <rPr>
            <sz val="9"/>
            <color indexed="81"/>
            <rFont val="Tahoma"/>
            <family val="2"/>
          </rPr>
          <t xml:space="preserve">
Listed as Within the Walls</t>
        </r>
      </text>
    </comment>
    <comment ref="C107" authorId="0">
      <text>
        <r>
          <rPr>
            <b/>
            <sz val="9"/>
            <color indexed="81"/>
            <rFont val="Tahoma"/>
            <family val="2"/>
          </rPr>
          <t>humqth:</t>
        </r>
        <r>
          <rPr>
            <sz val="9"/>
            <color indexed="81"/>
            <rFont val="Tahoma"/>
            <family val="2"/>
          </rPr>
          <t xml:space="preserve">
Adjusted down 6666 for River area.</t>
        </r>
      </text>
    </comment>
    <comment ref="A108" authorId="0">
      <text>
        <r>
          <rPr>
            <b/>
            <sz val="9"/>
            <color indexed="81"/>
            <rFont val="Tahoma"/>
            <family val="2"/>
          </rPr>
          <t>humqth:</t>
        </r>
        <r>
          <rPr>
            <sz val="9"/>
            <color indexed="81"/>
            <rFont val="Tahoma"/>
            <family val="2"/>
          </rPr>
          <t xml:space="preserve">
Given as St Bridget, vul. St Bride's in the Bills</t>
        </r>
      </text>
    </comment>
    <comment ref="C108" authorId="0">
      <text>
        <r>
          <rPr>
            <b/>
            <sz val="9"/>
            <color indexed="81"/>
            <rFont val="Tahoma"/>
            <family val="2"/>
          </rPr>
          <t>humqth:</t>
        </r>
        <r>
          <rPr>
            <sz val="9"/>
            <color indexed="81"/>
            <rFont val="Tahoma"/>
            <family val="2"/>
          </rPr>
          <t xml:space="preserve">
Adjusted down 9044 for River area</t>
        </r>
      </text>
    </comment>
    <comment ref="A112" authorId="0">
      <text>
        <r>
          <rPr>
            <b/>
            <sz val="9"/>
            <color indexed="81"/>
            <rFont val="Tahoma"/>
            <family val="2"/>
          </rPr>
          <t>humqth:</t>
        </r>
        <r>
          <rPr>
            <sz val="9"/>
            <color indexed="81"/>
            <rFont val="Tahoma"/>
            <family val="2"/>
          </rPr>
          <t xml:space="preserve">
Given as St John Southwark in the Bills</t>
        </r>
      </text>
    </comment>
    <comment ref="C112" authorId="0">
      <text>
        <r>
          <rPr>
            <b/>
            <sz val="9"/>
            <color indexed="81"/>
            <rFont val="Tahoma"/>
            <family val="2"/>
          </rPr>
          <t>humqth:</t>
        </r>
        <r>
          <rPr>
            <sz val="9"/>
            <color indexed="81"/>
            <rFont val="Tahoma"/>
            <family val="2"/>
          </rPr>
          <t xml:space="preserve">
Adjusted down 85130 for River area</t>
        </r>
      </text>
    </comment>
    <comment ref="C113" authorId="0">
      <text>
        <r>
          <rPr>
            <b/>
            <sz val="9"/>
            <color indexed="81"/>
            <rFont val="Tahoma"/>
            <family val="2"/>
          </rPr>
          <t>humqth:</t>
        </r>
        <r>
          <rPr>
            <sz val="9"/>
            <color indexed="81"/>
            <rFont val="Tahoma"/>
            <family val="2"/>
          </rPr>
          <t xml:space="preserve">
Adjusted down 67838 for River area</t>
        </r>
      </text>
    </comment>
    <comment ref="C114" authorId="0">
      <text>
        <r>
          <rPr>
            <b/>
            <sz val="9"/>
            <color indexed="81"/>
            <rFont val="Tahoma"/>
            <family val="2"/>
          </rPr>
          <t>humqth:</t>
        </r>
        <r>
          <rPr>
            <sz val="9"/>
            <color indexed="81"/>
            <rFont val="Tahoma"/>
            <family val="2"/>
          </rPr>
          <t xml:space="preserve">
Adjusted down 82796 for River area</t>
        </r>
      </text>
    </comment>
    <comment ref="A125" authorId="0">
      <text>
        <r>
          <rPr>
            <b/>
            <sz val="9"/>
            <color indexed="81"/>
            <rFont val="Tahoma"/>
            <family val="2"/>
          </rPr>
          <t>humqth:</t>
        </r>
        <r>
          <rPr>
            <sz val="9"/>
            <color indexed="81"/>
            <rFont val="Tahoma"/>
            <family val="2"/>
          </rPr>
          <t xml:space="preserve">
Only one place 'Sergeant's Inn included in Mola list</t>
        </r>
      </text>
    </comment>
    <comment ref="C125" authorId="0">
      <text>
        <r>
          <rPr>
            <b/>
            <sz val="9"/>
            <color indexed="81"/>
            <rFont val="Tahoma"/>
            <family val="2"/>
          </rPr>
          <t>humqth:</t>
        </r>
        <r>
          <rPr>
            <sz val="9"/>
            <color indexed="81"/>
            <rFont val="Tahoma"/>
            <family val="2"/>
          </rPr>
          <t xml:space="preserve">
The area of Serjeant's Inn has been divided by two.</t>
        </r>
      </text>
    </comment>
    <comment ref="A126" authorId="0">
      <text>
        <r>
          <rPr>
            <b/>
            <sz val="9"/>
            <color indexed="81"/>
            <rFont val="Tahoma"/>
            <family val="2"/>
          </rPr>
          <t>humqth:</t>
        </r>
        <r>
          <rPr>
            <sz val="9"/>
            <color indexed="81"/>
            <rFont val="Tahoma"/>
            <family val="2"/>
          </rPr>
          <t xml:space="preserve">
Only one place 'Sergeant's Inn included in Mola list</t>
        </r>
      </text>
    </comment>
    <comment ref="C126" authorId="0">
      <text>
        <r>
          <rPr>
            <b/>
            <sz val="9"/>
            <color indexed="81"/>
            <rFont val="Tahoma"/>
            <family val="2"/>
          </rPr>
          <t>humqth:</t>
        </r>
        <r>
          <rPr>
            <sz val="9"/>
            <color indexed="81"/>
            <rFont val="Tahoma"/>
            <family val="2"/>
          </rPr>
          <t xml:space="preserve">
The area of Serjeant's Inn has been divided by two.</t>
        </r>
      </text>
    </comment>
    <comment ref="C129" authorId="0">
      <text>
        <r>
          <rPr>
            <b/>
            <sz val="9"/>
            <color indexed="81"/>
            <rFont val="Tahoma"/>
            <family val="2"/>
          </rPr>
          <t>humqth:Adjusted down 48611 for River area</t>
        </r>
        <r>
          <rPr>
            <sz val="9"/>
            <color indexed="81"/>
            <rFont val="Tahoma"/>
            <family val="2"/>
          </rPr>
          <t xml:space="preserve">
</t>
        </r>
      </text>
    </comment>
    <comment ref="C133" authorId="0">
      <text>
        <r>
          <rPr>
            <b/>
            <sz val="9"/>
            <color indexed="81"/>
            <rFont val="Tahoma"/>
            <family val="2"/>
          </rPr>
          <t>humqth:</t>
        </r>
        <r>
          <rPr>
            <sz val="9"/>
            <color indexed="81"/>
            <rFont val="Tahoma"/>
            <family val="2"/>
          </rPr>
          <t xml:space="preserve">
Adjusted down 2171 for River area</t>
        </r>
      </text>
    </comment>
    <comment ref="A134" authorId="0">
      <text>
        <r>
          <rPr>
            <b/>
            <sz val="9"/>
            <color indexed="81"/>
            <rFont val="Tahoma"/>
            <family val="2"/>
          </rPr>
          <t>humqth:</t>
        </r>
        <r>
          <rPr>
            <sz val="9"/>
            <color indexed="81"/>
            <rFont val="Tahoma"/>
            <family val="2"/>
          </rPr>
          <t xml:space="preserve">
Given as St George by Queen's Square in the Bills</t>
        </r>
      </text>
    </comment>
    <comment ref="A138" authorId="0">
      <text>
        <r>
          <rPr>
            <b/>
            <sz val="9"/>
            <color indexed="81"/>
            <rFont val="Tahoma"/>
            <family val="2"/>
          </rPr>
          <t>humqth:</t>
        </r>
        <r>
          <rPr>
            <sz val="9"/>
            <color indexed="81"/>
            <rFont val="Tahoma"/>
            <family val="2"/>
          </rPr>
          <t xml:space="preserve">
Given as St John at Wapping in the Bills</t>
        </r>
      </text>
    </comment>
    <comment ref="C138" authorId="0">
      <text>
        <r>
          <rPr>
            <b/>
            <sz val="9"/>
            <color indexed="81"/>
            <rFont val="Tahoma"/>
            <family val="2"/>
          </rPr>
          <t>humqth:</t>
        </r>
        <r>
          <rPr>
            <sz val="9"/>
            <color indexed="81"/>
            <rFont val="Tahoma"/>
            <family val="2"/>
          </rPr>
          <t xml:space="preserve">
Adjusted down 134672 for River area</t>
        </r>
      </text>
    </comment>
    <comment ref="A139" authorId="0">
      <text>
        <r>
          <rPr>
            <b/>
            <sz val="9"/>
            <color indexed="81"/>
            <rFont val="Tahoma"/>
            <family val="2"/>
          </rPr>
          <t>humqth:</t>
        </r>
        <r>
          <rPr>
            <sz val="9"/>
            <color indexed="81"/>
            <rFont val="Tahoma"/>
            <family val="2"/>
          </rPr>
          <t xml:space="preserve">
Given as St Katherine's by the Tower in the Bills.</t>
        </r>
      </text>
    </comment>
    <comment ref="C139" authorId="0">
      <text>
        <r>
          <rPr>
            <b/>
            <sz val="9"/>
            <color indexed="81"/>
            <rFont val="Tahoma"/>
            <family val="2"/>
          </rPr>
          <t>humqth:</t>
        </r>
        <r>
          <rPr>
            <sz val="9"/>
            <color indexed="81"/>
            <rFont val="Tahoma"/>
            <family val="2"/>
          </rPr>
          <t xml:space="preserve">
Adjusted down 24921 for River area</t>
        </r>
      </text>
    </comment>
    <comment ref="C143" authorId="0">
      <text>
        <r>
          <rPr>
            <b/>
            <sz val="9"/>
            <color indexed="81"/>
            <rFont val="Tahoma"/>
            <family val="2"/>
          </rPr>
          <t>humqth:</t>
        </r>
        <r>
          <rPr>
            <sz val="9"/>
            <color indexed="81"/>
            <rFont val="Tahoma"/>
            <family val="2"/>
          </rPr>
          <t xml:space="preserve">
Adjusted down 348293 for River area</t>
        </r>
      </text>
    </comment>
    <comment ref="C144" authorId="0">
      <text>
        <r>
          <rPr>
            <b/>
            <sz val="9"/>
            <color indexed="81"/>
            <rFont val="Tahoma"/>
            <family val="2"/>
          </rPr>
          <t>humqth:</t>
        </r>
        <r>
          <rPr>
            <sz val="9"/>
            <color indexed="81"/>
            <rFont val="Tahoma"/>
            <family val="2"/>
          </rPr>
          <t xml:space="preserve">
Adjusted down 63596 for River area</t>
        </r>
      </text>
    </comment>
    <comment ref="A145" authorId="0">
      <text>
        <r>
          <rPr>
            <b/>
            <sz val="9"/>
            <color indexed="81"/>
            <rFont val="Tahoma"/>
            <family val="2"/>
          </rPr>
          <t>humqth:</t>
        </r>
        <r>
          <rPr>
            <sz val="9"/>
            <color indexed="81"/>
            <rFont val="Tahoma"/>
            <family val="2"/>
          </rPr>
          <t xml:space="preserve">
This was St Mary Newington, in the Bills</t>
        </r>
      </text>
    </comment>
    <comment ref="C146" authorId="0">
      <text>
        <r>
          <rPr>
            <b/>
            <sz val="9"/>
            <color indexed="81"/>
            <rFont val="Tahoma"/>
            <family val="2"/>
          </rPr>
          <t>humqth:</t>
        </r>
        <r>
          <rPr>
            <sz val="9"/>
            <color indexed="81"/>
            <rFont val="Tahoma"/>
            <family val="2"/>
          </rPr>
          <t xml:space="preserve">
Adjusted down 163546 for River area</t>
        </r>
      </text>
    </comment>
    <comment ref="R148" authorId="0">
      <text>
        <r>
          <rPr>
            <b/>
            <sz val="9"/>
            <color indexed="81"/>
            <rFont val="Tahoma"/>
            <family val="2"/>
          </rPr>
          <t>humqth:</t>
        </r>
        <r>
          <rPr>
            <sz val="9"/>
            <color indexed="81"/>
            <rFont val="Tahoma"/>
            <family val="2"/>
          </rPr>
          <t xml:space="preserve">
St Matthew Benthnal Green was created in 1743, and the Bills figures here, are an average of the years 1745-9.</t>
        </r>
      </text>
    </comment>
    <comment ref="S148" authorId="0">
      <text>
        <r>
          <rPr>
            <b/>
            <sz val="9"/>
            <color indexed="81"/>
            <rFont val="Tahoma"/>
            <family val="2"/>
          </rPr>
          <t>humqth:</t>
        </r>
        <r>
          <rPr>
            <sz val="9"/>
            <color indexed="81"/>
            <rFont val="Tahoma"/>
            <family val="2"/>
          </rPr>
          <t xml:space="preserve">
St Matthew Benthnal Green was created in 1743, and the Bills figures here, are an average of the years 1745-9.</t>
        </r>
      </text>
    </comment>
    <comment ref="T148" authorId="0">
      <text>
        <r>
          <rPr>
            <b/>
            <sz val="9"/>
            <color indexed="81"/>
            <rFont val="Tahoma"/>
            <family val="2"/>
          </rPr>
          <t>humqth:</t>
        </r>
        <r>
          <rPr>
            <sz val="9"/>
            <color indexed="81"/>
            <rFont val="Tahoma"/>
            <family val="2"/>
          </rPr>
          <t xml:space="preserve">
St Matthew Benthnal Green was created in 1743, and the Bills figures here, are an average of the years 1745-9.</t>
        </r>
      </text>
    </comment>
    <comment ref="U148" authorId="0">
      <text>
        <r>
          <rPr>
            <b/>
            <sz val="9"/>
            <color indexed="81"/>
            <rFont val="Tahoma"/>
            <family val="2"/>
          </rPr>
          <t>humqth:</t>
        </r>
        <r>
          <rPr>
            <sz val="9"/>
            <color indexed="81"/>
            <rFont val="Tahoma"/>
            <family val="2"/>
          </rPr>
          <t xml:space="preserve">
St Matthew Benthnal Green was created in 1743, and the Bills figures here, are an average of the years 1745-9.</t>
        </r>
      </text>
    </comment>
    <comment ref="V148" authorId="0">
      <text>
        <r>
          <rPr>
            <b/>
            <sz val="9"/>
            <color indexed="81"/>
            <rFont val="Tahoma"/>
            <family val="2"/>
          </rPr>
          <t>humqth:</t>
        </r>
        <r>
          <rPr>
            <sz val="9"/>
            <color indexed="81"/>
            <rFont val="Tahoma"/>
            <family val="2"/>
          </rPr>
          <t xml:space="preserve">
St Matthew Benthnal Green was created in 1743, and the Bills figures here, are an average of the years 1745-9.</t>
        </r>
      </text>
    </comment>
    <comment ref="W148" authorId="0">
      <text>
        <r>
          <rPr>
            <b/>
            <sz val="9"/>
            <color indexed="81"/>
            <rFont val="Tahoma"/>
            <family val="2"/>
          </rPr>
          <t>humqth:</t>
        </r>
        <r>
          <rPr>
            <sz val="9"/>
            <color indexed="81"/>
            <rFont val="Tahoma"/>
            <family val="2"/>
          </rPr>
          <t xml:space="preserve">
St Matthew Benthnal Green was created in 1743, and the Bills figures here, are an average of the years 1745-9.</t>
        </r>
      </text>
    </comment>
    <comment ref="A149" authorId="0">
      <text>
        <r>
          <rPr>
            <b/>
            <sz val="9"/>
            <color indexed="81"/>
            <rFont val="Tahoma"/>
            <family val="2"/>
          </rPr>
          <t>humqth:</t>
        </r>
        <r>
          <rPr>
            <sz val="9"/>
            <color indexed="81"/>
            <rFont val="Tahoma"/>
            <family val="2"/>
          </rPr>
          <t xml:space="preserve">
Given as St Paul Shadwell in Bills</t>
        </r>
      </text>
    </comment>
    <comment ref="C149" authorId="0">
      <text>
        <r>
          <rPr>
            <b/>
            <sz val="9"/>
            <color indexed="81"/>
            <rFont val="Tahoma"/>
            <family val="2"/>
          </rPr>
          <t>humqth:</t>
        </r>
        <r>
          <rPr>
            <sz val="9"/>
            <color indexed="81"/>
            <rFont val="Tahoma"/>
            <family val="2"/>
          </rPr>
          <t xml:space="preserve">
Adjusted down 92373 for River area</t>
        </r>
      </text>
    </comment>
    <comment ref="A150" authorId="0">
      <text>
        <r>
          <rPr>
            <b/>
            <sz val="9"/>
            <color indexed="81"/>
            <rFont val="Tahoma"/>
            <family val="2"/>
          </rPr>
          <t>humqth:</t>
        </r>
        <r>
          <rPr>
            <sz val="9"/>
            <color indexed="81"/>
            <rFont val="Tahoma"/>
            <family val="2"/>
          </rPr>
          <t xml:space="preserve">
Given as St Ann Westminster in the Bills</t>
        </r>
      </text>
    </comment>
    <comment ref="C151" authorId="0">
      <text>
        <r>
          <rPr>
            <b/>
            <sz val="9"/>
            <color indexed="81"/>
            <rFont val="Tahoma"/>
            <family val="2"/>
          </rPr>
          <t>humqth:</t>
        </r>
        <r>
          <rPr>
            <sz val="9"/>
            <color indexed="81"/>
            <rFont val="Tahoma"/>
            <family val="2"/>
          </rPr>
          <t xml:space="preserve">
Mola figures divided in to three separate areas: 196347; 22050; 4640.  The first figure adjusted down 26548 for River area; and the second by 10841.</t>
        </r>
      </text>
    </comment>
    <comment ref="C152" authorId="0">
      <text>
        <r>
          <rPr>
            <b/>
            <sz val="9"/>
            <color indexed="81"/>
            <rFont val="Tahoma"/>
            <family val="2"/>
          </rPr>
          <t>humqth:</t>
        </r>
        <r>
          <rPr>
            <sz val="9"/>
            <color indexed="81"/>
            <rFont val="Tahoma"/>
            <family val="2"/>
          </rPr>
          <t xml:space="preserve">
Mola gives two areas: 21,911 and 4487850.  The second figure adjusted down43185 for River area</t>
        </r>
      </text>
    </comment>
    <comment ref="C153" authorId="0">
      <text>
        <r>
          <rPr>
            <b/>
            <sz val="9"/>
            <color indexed="81"/>
            <rFont val="Tahoma"/>
            <family val="2"/>
          </rPr>
          <t>humqth:</t>
        </r>
        <r>
          <rPr>
            <sz val="9"/>
            <color indexed="81"/>
            <rFont val="Tahoma"/>
            <family val="2"/>
          </rPr>
          <t xml:space="preserve">
Adjusted down 125811 for River area</t>
        </r>
      </text>
    </comment>
    <comment ref="C155" authorId="0">
      <text>
        <r>
          <rPr>
            <b/>
            <sz val="9"/>
            <color indexed="81"/>
            <rFont val="Tahoma"/>
            <family val="2"/>
          </rPr>
          <t>humqth:</t>
        </r>
        <r>
          <rPr>
            <sz val="9"/>
            <color indexed="81"/>
            <rFont val="Tahoma"/>
            <family val="2"/>
          </rPr>
          <t xml:space="preserve">
Mola gives two figures: 506775; and 859695.  The second figure is adjusted down 84998 for River area</t>
        </r>
      </text>
    </comment>
    <comment ref="C156" authorId="0">
      <text>
        <r>
          <rPr>
            <b/>
            <sz val="9"/>
            <color indexed="81"/>
            <rFont val="Tahoma"/>
            <family val="2"/>
          </rPr>
          <t>humqth:Adjusted down 44570 for River area</t>
        </r>
        <r>
          <rPr>
            <sz val="9"/>
            <color indexed="81"/>
            <rFont val="Tahoma"/>
            <family val="2"/>
          </rPr>
          <t xml:space="preserve">
</t>
        </r>
      </text>
    </comment>
    <comment ref="C157" authorId="0">
      <text>
        <r>
          <rPr>
            <b/>
            <sz val="9"/>
            <color indexed="81"/>
            <rFont val="Tahoma"/>
            <family val="2"/>
          </rPr>
          <t>humqth:</t>
        </r>
        <r>
          <rPr>
            <sz val="9"/>
            <color indexed="81"/>
            <rFont val="Tahoma"/>
            <family val="2"/>
          </rPr>
          <t xml:space="preserve">
Adjusted down 25608 for River area</t>
        </r>
      </text>
    </comment>
    <comment ref="C158" authorId="0">
      <text>
        <r>
          <rPr>
            <b/>
            <sz val="9"/>
            <color indexed="81"/>
            <rFont val="Tahoma"/>
            <family val="2"/>
          </rPr>
          <t>humqth:</t>
        </r>
        <r>
          <rPr>
            <sz val="9"/>
            <color indexed="81"/>
            <rFont val="Tahoma"/>
            <family val="2"/>
          </rPr>
          <t xml:space="preserve">
Adjusted down 8367 for River area</t>
        </r>
      </text>
    </comment>
  </commentList>
</comments>
</file>

<file path=xl/comments3.xml><?xml version="1.0" encoding="utf-8"?>
<comments xmlns="http://schemas.openxmlformats.org/spreadsheetml/2006/main">
  <authors>
    <author>humqth</author>
  </authors>
  <commentList>
    <comment ref="C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E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I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K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N1" authorId="0">
      <text>
        <r>
          <rPr>
            <b/>
            <sz val="9"/>
            <color indexed="81"/>
            <rFont val="Tahoma"/>
            <family val="2"/>
          </rPr>
          <t>humqth:Derived from: A Collection of the Yearly Bills of Mortality from 157 to 1758 inclusive  (London, 1759).</t>
        </r>
        <r>
          <rPr>
            <sz val="9"/>
            <color indexed="81"/>
            <rFont val="Tahoma"/>
            <family val="2"/>
          </rPr>
          <t xml:space="preserve">
</t>
        </r>
      </text>
    </comment>
    <comment ref="A3" authorId="0">
      <text>
        <r>
          <rPr>
            <b/>
            <sz val="9"/>
            <color indexed="81"/>
            <rFont val="Tahoma"/>
            <family val="2"/>
          </rPr>
          <t>humqth:</t>
        </r>
        <r>
          <rPr>
            <sz val="9"/>
            <color indexed="81"/>
            <rFont val="Tahoma"/>
            <family val="2"/>
          </rPr>
          <t xml:space="preserve">
St Alban Wood Street in the Bills</t>
        </r>
      </text>
    </comment>
    <comment ref="A16" authorId="0">
      <text>
        <r>
          <rPr>
            <b/>
            <sz val="9"/>
            <color indexed="81"/>
            <rFont val="Tahoma"/>
            <family val="2"/>
          </rPr>
          <t>humqth:</t>
        </r>
        <r>
          <rPr>
            <sz val="9"/>
            <color indexed="81"/>
            <rFont val="Tahoma"/>
            <family val="2"/>
          </rPr>
          <t xml:space="preserve">
Given as St Ann Aldersgate in the Bills</t>
        </r>
      </text>
    </comment>
    <comment ref="A18" authorId="0">
      <text>
        <r>
          <rPr>
            <b/>
            <sz val="9"/>
            <color indexed="81"/>
            <rFont val="Tahoma"/>
            <family val="2"/>
          </rPr>
          <t>humqth:</t>
        </r>
        <r>
          <rPr>
            <sz val="9"/>
            <color indexed="81"/>
            <rFont val="Tahoma"/>
            <family val="2"/>
          </rPr>
          <t xml:space="preserve">
Given as St Anthony, vulg Antholin's Parish in the Bills</t>
        </r>
      </text>
    </comment>
    <comment ref="A19" authorId="0">
      <text>
        <r>
          <rPr>
            <b/>
            <sz val="9"/>
            <color indexed="81"/>
            <rFont val="Tahoma"/>
            <family val="2"/>
          </rPr>
          <t>humqth:</t>
        </r>
        <r>
          <rPr>
            <sz val="9"/>
            <color indexed="81"/>
            <rFont val="Tahoma"/>
            <family val="2"/>
          </rPr>
          <t xml:space="preserve">
Given as St Augustin, vulg. Austin in the Bills</t>
        </r>
      </text>
    </comment>
    <comment ref="A20" authorId="0">
      <text>
        <r>
          <rPr>
            <b/>
            <sz val="9"/>
            <color indexed="81"/>
            <rFont val="Tahoma"/>
            <family val="2"/>
          </rPr>
          <t>humqth:</t>
        </r>
        <r>
          <rPr>
            <sz val="9"/>
            <color indexed="81"/>
            <rFont val="Tahoma"/>
            <family val="2"/>
          </rPr>
          <t xml:space="preserve">
sic - note missing 'r'</t>
        </r>
      </text>
    </comment>
    <comment ref="A31" authorId="0">
      <text>
        <r>
          <rPr>
            <b/>
            <sz val="9"/>
            <color indexed="81"/>
            <rFont val="Tahoma"/>
            <family val="2"/>
          </rPr>
          <t>humqth:</t>
        </r>
        <r>
          <rPr>
            <sz val="9"/>
            <color indexed="81"/>
            <rFont val="Tahoma"/>
            <family val="2"/>
          </rPr>
          <t xml:space="preserve">
Given as St Edmund the King (Lombard Street) in the Bills</t>
        </r>
      </text>
    </comment>
    <comment ref="A47" authorId="0">
      <text>
        <r>
          <rPr>
            <b/>
            <sz val="9"/>
            <color indexed="81"/>
            <rFont val="Tahoma"/>
            <family val="2"/>
          </rPr>
          <t>humqth:</t>
        </r>
        <r>
          <rPr>
            <sz val="9"/>
            <color indexed="81"/>
            <rFont val="Tahoma"/>
            <family val="2"/>
          </rPr>
          <t xml:space="preserve">
Given as Eastcheap in the Bills</t>
        </r>
      </text>
    </comment>
    <comment ref="A52" authorId="0">
      <text>
        <r>
          <rPr>
            <b/>
            <sz val="9"/>
            <color indexed="81"/>
            <rFont val="Tahoma"/>
            <family val="2"/>
          </rPr>
          <t>humqth:</t>
        </r>
        <r>
          <rPr>
            <sz val="9"/>
            <color indexed="81"/>
            <rFont val="Tahoma"/>
            <family val="2"/>
          </rPr>
          <t xml:space="preserve">
Given as St Margaret New Fish- Street in the Bills</t>
        </r>
      </text>
    </comment>
    <comment ref="A54" authorId="0">
      <text>
        <r>
          <rPr>
            <b/>
            <sz val="9"/>
            <color indexed="81"/>
            <rFont val="Tahoma"/>
            <family val="2"/>
          </rPr>
          <t>humqth:</t>
        </r>
        <r>
          <rPr>
            <sz val="9"/>
            <color indexed="81"/>
            <rFont val="Tahoma"/>
            <family val="2"/>
          </rPr>
          <t xml:space="preserve">
Given as St Martin Ironmonger Lane in the Bills</t>
        </r>
      </text>
    </comment>
    <comment ref="A79" authorId="0">
      <text>
        <r>
          <rPr>
            <b/>
            <sz val="9"/>
            <color indexed="81"/>
            <rFont val="Tahoma"/>
            <family val="2"/>
          </rPr>
          <t>humqth:</t>
        </r>
        <r>
          <rPr>
            <sz val="9"/>
            <color indexed="81"/>
            <rFont val="Tahoma"/>
            <family val="2"/>
          </rPr>
          <t xml:space="preserve">
Given as St Michael Royal in the Bills</t>
        </r>
      </text>
    </comment>
    <comment ref="A89" authorId="0">
      <text>
        <r>
          <rPr>
            <b/>
            <sz val="9"/>
            <color indexed="81"/>
            <rFont val="Tahoma"/>
            <family val="2"/>
          </rPr>
          <t>humqth:</t>
        </r>
        <r>
          <rPr>
            <sz val="9"/>
            <color indexed="81"/>
            <rFont val="Tahoma"/>
            <family val="2"/>
          </rPr>
          <t xml:space="preserve">
Combined with St Mary Le Bow after the Fire. Perhaps one of two 'St Pancras parishes listed in Mola data.  This would give an area of 4718 sq m.</t>
        </r>
      </text>
    </comment>
    <comment ref="A93" authorId="0">
      <text>
        <r>
          <rPr>
            <b/>
            <sz val="9"/>
            <color indexed="81"/>
            <rFont val="Tahoma"/>
            <family val="2"/>
          </rPr>
          <t>humqth:</t>
        </r>
        <r>
          <rPr>
            <sz val="9"/>
            <color indexed="81"/>
            <rFont val="Tahoma"/>
            <family val="2"/>
          </rPr>
          <t xml:space="preserve">
Given as St Peter Poor in Broad Street in the Bills</t>
        </r>
      </text>
    </comment>
    <comment ref="A108" authorId="0">
      <text>
        <r>
          <rPr>
            <b/>
            <sz val="9"/>
            <color indexed="81"/>
            <rFont val="Tahoma"/>
            <family val="2"/>
          </rPr>
          <t>humqth:</t>
        </r>
        <r>
          <rPr>
            <sz val="9"/>
            <color indexed="81"/>
            <rFont val="Tahoma"/>
            <family val="2"/>
          </rPr>
          <t xml:space="preserve">
Given as St Bridget, vul. St Bride's in the Bills</t>
        </r>
      </text>
    </comment>
    <comment ref="A112" authorId="0">
      <text>
        <r>
          <rPr>
            <b/>
            <sz val="9"/>
            <color indexed="81"/>
            <rFont val="Tahoma"/>
            <family val="2"/>
          </rPr>
          <t>humqth:</t>
        </r>
        <r>
          <rPr>
            <sz val="9"/>
            <color indexed="81"/>
            <rFont val="Tahoma"/>
            <family val="2"/>
          </rPr>
          <t xml:space="preserve">
Given as St John Southwark in the Bills</t>
        </r>
      </text>
    </comment>
    <comment ref="A125" authorId="0">
      <text>
        <r>
          <rPr>
            <b/>
            <sz val="9"/>
            <color indexed="81"/>
            <rFont val="Tahoma"/>
            <family val="2"/>
          </rPr>
          <t>humqth:</t>
        </r>
        <r>
          <rPr>
            <sz val="9"/>
            <color indexed="81"/>
            <rFont val="Tahoma"/>
            <family val="2"/>
          </rPr>
          <t xml:space="preserve">
Only one place 'Sergeant's Inn included in Mola list</t>
        </r>
      </text>
    </comment>
    <comment ref="A126" authorId="0">
      <text>
        <r>
          <rPr>
            <b/>
            <sz val="9"/>
            <color indexed="81"/>
            <rFont val="Tahoma"/>
            <family val="2"/>
          </rPr>
          <t>humqth:</t>
        </r>
        <r>
          <rPr>
            <sz val="9"/>
            <color indexed="81"/>
            <rFont val="Tahoma"/>
            <family val="2"/>
          </rPr>
          <t xml:space="preserve">
Only one place 'Sergeant's Inn included in Mola list</t>
        </r>
      </text>
    </comment>
    <comment ref="A134" authorId="0">
      <text>
        <r>
          <rPr>
            <b/>
            <sz val="9"/>
            <color indexed="81"/>
            <rFont val="Tahoma"/>
            <family val="2"/>
          </rPr>
          <t>humqth:</t>
        </r>
        <r>
          <rPr>
            <sz val="9"/>
            <color indexed="81"/>
            <rFont val="Tahoma"/>
            <family val="2"/>
          </rPr>
          <t xml:space="preserve">
Given as St George by Queen's Square in the Bills</t>
        </r>
      </text>
    </comment>
    <comment ref="A138" authorId="0">
      <text>
        <r>
          <rPr>
            <b/>
            <sz val="9"/>
            <color indexed="81"/>
            <rFont val="Tahoma"/>
            <family val="2"/>
          </rPr>
          <t>humqth:</t>
        </r>
        <r>
          <rPr>
            <sz val="9"/>
            <color indexed="81"/>
            <rFont val="Tahoma"/>
            <family val="2"/>
          </rPr>
          <t xml:space="preserve">
Given as St John at Wapping in the Bills</t>
        </r>
      </text>
    </comment>
    <comment ref="A139" authorId="0">
      <text>
        <r>
          <rPr>
            <b/>
            <sz val="9"/>
            <color indexed="81"/>
            <rFont val="Tahoma"/>
            <family val="2"/>
          </rPr>
          <t>humqth:</t>
        </r>
        <r>
          <rPr>
            <sz val="9"/>
            <color indexed="81"/>
            <rFont val="Tahoma"/>
            <family val="2"/>
          </rPr>
          <t xml:space="preserve">
Given as St Katherine's by the Tower in the Bills.</t>
        </r>
      </text>
    </comment>
    <comment ref="A145" authorId="0">
      <text>
        <r>
          <rPr>
            <b/>
            <sz val="9"/>
            <color indexed="81"/>
            <rFont val="Tahoma"/>
            <family val="2"/>
          </rPr>
          <t>humqth:</t>
        </r>
        <r>
          <rPr>
            <sz val="9"/>
            <color indexed="81"/>
            <rFont val="Tahoma"/>
            <family val="2"/>
          </rPr>
          <t xml:space="preserve">
This was St Mary Newington, in the Bills</t>
        </r>
      </text>
    </comment>
    <comment ref="A149" authorId="0">
      <text>
        <r>
          <rPr>
            <b/>
            <sz val="9"/>
            <color indexed="81"/>
            <rFont val="Tahoma"/>
            <family val="2"/>
          </rPr>
          <t>humqth:</t>
        </r>
        <r>
          <rPr>
            <sz val="9"/>
            <color indexed="81"/>
            <rFont val="Tahoma"/>
            <family val="2"/>
          </rPr>
          <t xml:space="preserve">
Given as St Paul Shadwell in Bills</t>
        </r>
      </text>
    </comment>
    <comment ref="A150" authorId="0">
      <text>
        <r>
          <rPr>
            <b/>
            <sz val="9"/>
            <color indexed="81"/>
            <rFont val="Tahoma"/>
            <family val="2"/>
          </rPr>
          <t>humqth:</t>
        </r>
        <r>
          <rPr>
            <sz val="9"/>
            <color indexed="81"/>
            <rFont val="Tahoma"/>
            <family val="2"/>
          </rPr>
          <t xml:space="preserve">
Given as St Ann Westminster in the Bills</t>
        </r>
      </text>
    </comment>
  </commentList>
</comments>
</file>

<file path=xl/comments4.xml><?xml version="1.0" encoding="utf-8"?>
<comments xmlns="http://schemas.openxmlformats.org/spreadsheetml/2006/main">
  <authors>
    <author>humqth</author>
  </authors>
  <commentList>
    <comment ref="C1" authorId="0">
      <text>
        <r>
          <rPr>
            <b/>
            <sz val="9"/>
            <color indexed="81"/>
            <rFont val="Tahoma"/>
            <family val="2"/>
          </rPr>
          <t>humqth:</t>
        </r>
        <r>
          <rPr>
            <sz val="9"/>
            <color indexed="81"/>
            <rFont val="Tahoma"/>
            <family val="2"/>
          </rPr>
          <t xml:space="preserve">
All estimates of the total population are taken from the Enumeration abstract, 1801,  p.12.  See also the Parish Register Abstract, p.199: http://tinyurl.com/68y3uey</t>
        </r>
      </text>
    </comment>
    <comment ref="A9" authorId="0">
      <text>
        <r>
          <rPr>
            <b/>
            <sz val="9"/>
            <color indexed="81"/>
            <rFont val="Tahoma"/>
            <family val="2"/>
          </rPr>
          <t>humqth:Otherwise St Alphage</t>
        </r>
        <r>
          <rPr>
            <sz val="9"/>
            <color indexed="81"/>
            <rFont val="Tahoma"/>
            <family val="2"/>
          </rPr>
          <t xml:space="preserve">
</t>
        </r>
      </text>
    </comment>
    <comment ref="A22" authorId="0">
      <text>
        <r>
          <rPr>
            <b/>
            <sz val="9"/>
            <color indexed="81"/>
            <rFont val="Tahoma"/>
            <family val="2"/>
          </rPr>
          <t>humqth:</t>
        </r>
        <r>
          <rPr>
            <sz val="9"/>
            <color indexed="81"/>
            <rFont val="Tahoma"/>
            <family val="2"/>
          </rPr>
          <t xml:space="preserve">
Given as St Edmund the King (Lombard Street) in the Bills</t>
        </r>
      </text>
    </comment>
    <comment ref="A34" authorId="0">
      <text>
        <r>
          <rPr>
            <b/>
            <sz val="9"/>
            <color indexed="81"/>
            <rFont val="Tahoma"/>
            <family val="2"/>
          </rPr>
          <t>humqth:</t>
        </r>
        <r>
          <rPr>
            <sz val="9"/>
            <color indexed="81"/>
            <rFont val="Tahoma"/>
            <family val="2"/>
          </rPr>
          <t xml:space="preserve">
Given as St Margaret New Fish- Street in the Bills</t>
        </r>
      </text>
    </comment>
    <comment ref="A60" authorId="0">
      <text>
        <r>
          <rPr>
            <b/>
            <sz val="9"/>
            <color indexed="81"/>
            <rFont val="Tahoma"/>
            <family val="2"/>
          </rPr>
          <t>humqth:</t>
        </r>
        <r>
          <rPr>
            <sz val="9"/>
            <color indexed="81"/>
            <rFont val="Tahoma"/>
            <family val="2"/>
          </rPr>
          <t xml:space="preserve">
Given as St Peter Poor in Broad Street in the Bills</t>
        </r>
      </text>
    </comment>
  </commentList>
</comments>
</file>

<file path=xl/comments5.xml><?xml version="1.0" encoding="utf-8"?>
<comments xmlns="http://schemas.openxmlformats.org/spreadsheetml/2006/main">
  <authors>
    <author>humqth</author>
  </authors>
  <commentList>
    <comment ref="B16" authorId="0">
      <text>
        <r>
          <rPr>
            <b/>
            <sz val="9"/>
            <color indexed="81"/>
            <rFont val="Tahoma"/>
            <family val="2"/>
          </rPr>
          <t>humqth:</t>
        </r>
        <r>
          <rPr>
            <sz val="9"/>
            <color indexed="81"/>
            <rFont val="Tahoma"/>
            <family val="2"/>
          </rPr>
          <t xml:space="preserve">
Includes area of St John Clerkenwell.</t>
        </r>
      </text>
    </comment>
  </commentList>
</comments>
</file>

<file path=xl/sharedStrings.xml><?xml version="1.0" encoding="utf-8"?>
<sst xmlns="http://schemas.openxmlformats.org/spreadsheetml/2006/main" count="841" uniqueCount="408">
  <si>
    <t>Parish</t>
  </si>
  <si>
    <t>Burials</t>
  </si>
  <si>
    <t>St Andrew Undershaft</t>
  </si>
  <si>
    <t>St Botolph Billingsgate</t>
  </si>
  <si>
    <t>Christ Church</t>
  </si>
  <si>
    <t>St Clement Eastcheap</t>
  </si>
  <si>
    <t>St Dionis Backchurch</t>
  </si>
  <si>
    <t>St Gabriel Fenchurch</t>
  </si>
  <si>
    <t>St George Botolph Lane</t>
  </si>
  <si>
    <t>St Gregory by St Paul's</t>
  </si>
  <si>
    <t>St John Evangelist</t>
  </si>
  <si>
    <t>St John Zachary</t>
  </si>
  <si>
    <t>St Katherine Creechurch</t>
  </si>
  <si>
    <t>St Margaret Lothbury</t>
  </si>
  <si>
    <t>St Margaret Moses</t>
  </si>
  <si>
    <t>St Martin Ludgate</t>
  </si>
  <si>
    <t>St Martin Outwich</t>
  </si>
  <si>
    <t>St Mary Aldermanbury</t>
  </si>
  <si>
    <t>St Mary Aldermary</t>
  </si>
  <si>
    <t>St Mary le Bow</t>
  </si>
  <si>
    <t>St Mary Bothaw</t>
  </si>
  <si>
    <t>St Mary Colechurch</t>
  </si>
  <si>
    <t>St Mary Staining</t>
  </si>
  <si>
    <t>St Mary Woolchurch</t>
  </si>
  <si>
    <t>St Mary Woolnoth</t>
  </si>
  <si>
    <t>St Matthew Friday Street</t>
  </si>
  <si>
    <t>St Michael Bassishaw</t>
  </si>
  <si>
    <t>St Michael Crooked Lane</t>
  </si>
  <si>
    <t>St Michael Queenhithe</t>
  </si>
  <si>
    <t xml:space="preserve">St Michael Wood Street </t>
  </si>
  <si>
    <t>St Midlred Bread Street</t>
  </si>
  <si>
    <t>St Mildred Poultry</t>
  </si>
  <si>
    <t>St Nicholas Olave</t>
  </si>
  <si>
    <t xml:space="preserve">St Olave Hart Street </t>
  </si>
  <si>
    <t xml:space="preserve">St Olave Silver Street </t>
  </si>
  <si>
    <t>St Pancras Soper Lane</t>
  </si>
  <si>
    <t>St Peter Paul's Wharf</t>
  </si>
  <si>
    <t>St Stephen Coleman Street</t>
  </si>
  <si>
    <t>St Andrew Holborn</t>
  </si>
  <si>
    <t>St Bartholomew the Great</t>
  </si>
  <si>
    <t>St Botolph Aldersgate</t>
  </si>
  <si>
    <t>St Botolph Aldgate</t>
  </si>
  <si>
    <t>St Botolph Bishopsgate</t>
  </si>
  <si>
    <t>St George Southwark</t>
  </si>
  <si>
    <t>St Giles Cripplegate</t>
  </si>
  <si>
    <t>St Olave Southwark</t>
  </si>
  <si>
    <t>St Saviour Southwark</t>
  </si>
  <si>
    <t>St Giles in the Fields</t>
  </si>
  <si>
    <t>St James Clerkenwell</t>
  </si>
  <si>
    <t>St John at Hackney</t>
  </si>
  <si>
    <t>St Leonard Shoreditch</t>
  </si>
  <si>
    <t>St Mary Islington</t>
  </si>
  <si>
    <t>St Mary Whitechapel</t>
  </si>
  <si>
    <t>St Clement Danes</t>
  </si>
  <si>
    <t>St James Westminster</t>
  </si>
  <si>
    <t>St Margaret Westminster</t>
  </si>
  <si>
    <t>St Martin in the Fields</t>
  </si>
  <si>
    <t>Male</t>
  </si>
  <si>
    <t>Females</t>
  </si>
  <si>
    <t>total</t>
  </si>
  <si>
    <t>St Mary Mounthaw</t>
  </si>
  <si>
    <t>St Margaret Pattons</t>
  </si>
  <si>
    <t>St Michael Cornhill</t>
  </si>
  <si>
    <t>St Paul Covent Garden</t>
  </si>
  <si>
    <t>St Mary Magdalen Bermondsey</t>
  </si>
  <si>
    <t>St George Hanover Square</t>
  </si>
  <si>
    <t>St John the Evangelist</t>
  </si>
  <si>
    <t>St Mary le Strand</t>
  </si>
  <si>
    <t>1801 Census</t>
  </si>
  <si>
    <t>Popultion</t>
  </si>
  <si>
    <t>St Mary Abchurch</t>
  </si>
  <si>
    <t>Clements Inn</t>
  </si>
  <si>
    <t>Cliffords Inn</t>
  </si>
  <si>
    <t>Inner Temple</t>
  </si>
  <si>
    <t>Middle Temple</t>
  </si>
  <si>
    <t>Population estimates for 1731 (burials x 25)</t>
  </si>
  <si>
    <t>Population estimates for 1711 (burials x 25)</t>
  </si>
  <si>
    <t>Population estimates for 1701 (burials x 25)</t>
  </si>
  <si>
    <t>Burial</t>
  </si>
  <si>
    <t>Population estimates for 1721 (Burials, 1719+ 1720+ 1721 x8.33)</t>
  </si>
  <si>
    <t>1690s Mulitplier</t>
  </si>
  <si>
    <t>1740s Multiplier</t>
  </si>
  <si>
    <t>1690s Correction Factor</t>
  </si>
  <si>
    <t>Correction Factor</t>
  </si>
  <si>
    <t>1740s</t>
  </si>
  <si>
    <t>Population estimates for the 1740s (average burials 1740-9, x 1.0183 x 21.74)</t>
  </si>
  <si>
    <t>Verges of the Palaces of Whitehall and St James's</t>
  </si>
  <si>
    <t>1695 MDA raw</t>
  </si>
  <si>
    <t>Acton</t>
  </si>
  <si>
    <t>Alperton</t>
  </si>
  <si>
    <t>Ashford</t>
  </si>
  <si>
    <t>Bromley</t>
  </si>
  <si>
    <t>Brompton</t>
  </si>
  <si>
    <t>Chelsea</t>
  </si>
  <si>
    <t>Chiswick</t>
  </si>
  <si>
    <t>Chiswick town</t>
  </si>
  <si>
    <t>Christ Church Newgate Street</t>
  </si>
  <si>
    <t>Clerkenwell</t>
  </si>
  <si>
    <t>Covent Garden</t>
  </si>
  <si>
    <t>Cowley</t>
  </si>
  <si>
    <t>Cranford</t>
  </si>
  <si>
    <t>Duchy of Lancaster Liberty</t>
  </si>
  <si>
    <t>Dugdale Hill</t>
  </si>
  <si>
    <t>East Bedfont</t>
  </si>
  <si>
    <t>Edgeware</t>
  </si>
  <si>
    <t>Edmonton</t>
  </si>
  <si>
    <t>Enfield</t>
  </si>
  <si>
    <t>Feltham</t>
  </si>
  <si>
    <t>Finchley</t>
  </si>
  <si>
    <t>Friern Barnet</t>
  </si>
  <si>
    <t>Fulham</t>
  </si>
  <si>
    <t>Great Hillingdon</t>
  </si>
  <si>
    <t>Great Stanmore</t>
  </si>
  <si>
    <t>Greenford</t>
  </si>
  <si>
    <t>Greenford/Perivale</t>
  </si>
  <si>
    <t>Greenhill</t>
  </si>
  <si>
    <t>Hackney</t>
  </si>
  <si>
    <t>Hadley</t>
  </si>
  <si>
    <t>Hammersmith</t>
  </si>
  <si>
    <t>Hampstead</t>
  </si>
  <si>
    <t>Hampton town</t>
  </si>
  <si>
    <t>Hampton Wick</t>
  </si>
  <si>
    <t>Hanwell</t>
  </si>
  <si>
    <t>Hanworth heath side</t>
  </si>
  <si>
    <t>Harefield</t>
  </si>
  <si>
    <t>Harlington</t>
  </si>
  <si>
    <t>Harmondsworth</t>
  </si>
  <si>
    <t>Harrow on the Hill</t>
  </si>
  <si>
    <t>Harrow Weald</t>
  </si>
  <si>
    <t>Hayes</t>
  </si>
  <si>
    <t>Hendon</t>
  </si>
  <si>
    <t>Heston parish</t>
  </si>
  <si>
    <t>Hillingdon</t>
  </si>
  <si>
    <t>Hornsey</t>
  </si>
  <si>
    <t>Hounslow</t>
  </si>
  <si>
    <t>Ickenham</t>
  </si>
  <si>
    <t>Isleworth parish</t>
  </si>
  <si>
    <t>Islington</t>
  </si>
  <si>
    <t>Kensington</t>
  </si>
  <si>
    <t>Kenton</t>
  </si>
  <si>
    <t>Kingsbury</t>
  </si>
  <si>
    <t>Laleham</t>
  </si>
  <si>
    <t>Little Ealing</t>
  </si>
  <si>
    <t>Little Stanmore</t>
  </si>
  <si>
    <t>Littleton</t>
  </si>
  <si>
    <t>Lower Hale</t>
  </si>
  <si>
    <t>Marylebone</t>
  </si>
  <si>
    <t>New Brentford</t>
  </si>
  <si>
    <t>Newington Borough Liberty</t>
  </si>
  <si>
    <t>Newington Green</t>
  </si>
  <si>
    <t>Northcott</t>
  </si>
  <si>
    <t>Northolt</t>
  </si>
  <si>
    <t>Norwood</t>
  </si>
  <si>
    <t>Old Brentford</t>
  </si>
  <si>
    <t>Old Ford</t>
  </si>
  <si>
    <t>Paddington</t>
  </si>
  <si>
    <t>Page Street</t>
  </si>
  <si>
    <t>Pinner</t>
  </si>
  <si>
    <t>Roxeth</t>
  </si>
  <si>
    <t>Ruislip parish</t>
  </si>
  <si>
    <t>Saintt Gabrill Fanchurch</t>
  </si>
  <si>
    <t>Savoy</t>
  </si>
  <si>
    <t>Shepperton</t>
  </si>
  <si>
    <t>South Mimms</t>
  </si>
  <si>
    <t>Southall</t>
  </si>
  <si>
    <t>St Martin le Grand</t>
  </si>
  <si>
    <t>St Martin's Lee grand</t>
  </si>
  <si>
    <t>St Pancras Kentish Town</t>
  </si>
  <si>
    <t>St Sepulchre Holborn</t>
  </si>
  <si>
    <t>Staines</t>
  </si>
  <si>
    <t>Stanwell parish</t>
  </si>
  <si>
    <t>Stepney</t>
  </si>
  <si>
    <t>Stoke Newington</t>
  </si>
  <si>
    <t>Stratford at Bow</t>
  </si>
  <si>
    <t>Sudbury Green</t>
  </si>
  <si>
    <t>Sunbury</t>
  </si>
  <si>
    <t>Teddington</t>
  </si>
  <si>
    <t>The liberty of Bevis Marks</t>
  </si>
  <si>
    <t>Tottenham</t>
  </si>
  <si>
    <t>Tower of London Liberty</t>
  </si>
  <si>
    <t>Upper Barnsbury Liberty</t>
  </si>
  <si>
    <t>Upper Hale</t>
  </si>
  <si>
    <t>Uxbridge</t>
  </si>
  <si>
    <t>Wembley Green</t>
  </si>
  <si>
    <t>West Drayton</t>
  </si>
  <si>
    <t>Whitechapel</t>
  </si>
  <si>
    <t>willesden</t>
  </si>
  <si>
    <t>Witton</t>
  </si>
  <si>
    <t>Hearth Tax 1666</t>
  </si>
  <si>
    <t>Hearth Tax 1662/3</t>
  </si>
  <si>
    <t>Hearth Tax 1664</t>
  </si>
  <si>
    <t>No indivs</t>
  </si>
  <si>
    <t>HEARTH TAX PLACES</t>
  </si>
  <si>
    <t>Bishopgate Ward</t>
  </si>
  <si>
    <t>Bridge Ward</t>
  </si>
  <si>
    <t>Broad Street Ward</t>
  </si>
  <si>
    <t>Candlewick Ward</t>
  </si>
  <si>
    <t xml:space="preserve">Coleman Street Ward </t>
  </si>
  <si>
    <t>Cordwainer Ward</t>
  </si>
  <si>
    <t>Cornhill Ward</t>
  </si>
  <si>
    <t>Farringdon Within Ward</t>
  </si>
  <si>
    <t>Queenhithe Ward</t>
  </si>
  <si>
    <t xml:space="preserve">Vintry Ward </t>
  </si>
  <si>
    <t>Hearth Tax 1662-1666 merged</t>
  </si>
  <si>
    <t>Total burials</t>
  </si>
  <si>
    <t>Population estimates for the 1690s, exclusively from the Bills of Mortality, 1690-1699.</t>
  </si>
  <si>
    <t>Population estimates derived from the Marriage Duty Assessments of 1695</t>
  </si>
  <si>
    <t>Bills of Mortality, 1690s</t>
  </si>
  <si>
    <t>Bills of Mortality, 1740s</t>
  </si>
  <si>
    <t>Number of Individuals</t>
  </si>
  <si>
    <t>Popultion Totals</t>
  </si>
  <si>
    <t>London Population Estimates, 1690s, 1740s, 1800</t>
  </si>
  <si>
    <t>Population estimates for the 1690s (average burials 1690-9, x 1.0128 x 20.58)</t>
  </si>
  <si>
    <t>All Hallows Barking</t>
  </si>
  <si>
    <t>All Hallows Bread Street</t>
  </si>
  <si>
    <t>All Hallows Honey Lane</t>
  </si>
  <si>
    <t>All Hallows The Less</t>
  </si>
  <si>
    <t>All Hallows The Great</t>
  </si>
  <si>
    <t>Allhallows Lombard Street</t>
  </si>
  <si>
    <t>All Hallows Staining</t>
  </si>
  <si>
    <t>Christchurch Spitalfields</t>
  </si>
  <si>
    <t>Christchurch Southwark</t>
  </si>
  <si>
    <t>Holy Trinity Minories</t>
  </si>
  <si>
    <t>Holy Trinity the Less</t>
  </si>
  <si>
    <t>All Hallows London Wall</t>
  </si>
  <si>
    <t>St Alphage</t>
  </si>
  <si>
    <t>Geographical Area in Square Meters</t>
  </si>
  <si>
    <t>Barnard's Inn</t>
  </si>
  <si>
    <t>Furnival's Inn</t>
  </si>
  <si>
    <t>Gray's Inn</t>
  </si>
  <si>
    <t>Liberty of the Savoy</t>
  </si>
  <si>
    <t>Newington</t>
  </si>
  <si>
    <t>Precinct of Bridewell</t>
  </si>
  <si>
    <t>Precinct of St Katherine</t>
  </si>
  <si>
    <t>Precinct of Whitefriars</t>
  </si>
  <si>
    <t>Serjeant's Inn, Chancery Lane</t>
  </si>
  <si>
    <t>Serjeant's Inn, Fleet Street</t>
  </si>
  <si>
    <t>Shadwell</t>
  </si>
  <si>
    <t>St Alban</t>
  </si>
  <si>
    <t>St Andrew by the Wardrobe</t>
  </si>
  <si>
    <t>St Andrew Hubbar</t>
  </si>
  <si>
    <t>St Ann and St Agnus</t>
  </si>
  <si>
    <t>St Ann Blackfriars</t>
  </si>
  <si>
    <t>St Ann Limehouse</t>
  </si>
  <si>
    <t>St Anne Soho</t>
  </si>
  <si>
    <t>St Antholin</t>
  </si>
  <si>
    <t>St Augustine</t>
  </si>
  <si>
    <t>St Bartholomew the Less</t>
  </si>
  <si>
    <t>St Batholomew by the Exchange</t>
  </si>
  <si>
    <t>St Bennet Fink</t>
  </si>
  <si>
    <t>St Benet Gracechurch</t>
  </si>
  <si>
    <t>St Benet Paul's Wharf</t>
  </si>
  <si>
    <t>St Benet Sherehog</t>
  </si>
  <si>
    <t>St Bride</t>
  </si>
  <si>
    <t>St Christopher le Stocks</t>
  </si>
  <si>
    <t>St Dunstan in the East</t>
  </si>
  <si>
    <t>St Dunstan in the West</t>
  </si>
  <si>
    <t>St Dunstan Stepney/Mile End</t>
  </si>
  <si>
    <t>St Edmund the King</t>
  </si>
  <si>
    <t>St Ethelborga</t>
  </si>
  <si>
    <t>St Faith under St Paul's</t>
  </si>
  <si>
    <t>St George Bloomsbury</t>
  </si>
  <si>
    <t>St George in the East</t>
  </si>
  <si>
    <t>St George the Martyr</t>
  </si>
  <si>
    <t>St Helen</t>
  </si>
  <si>
    <t>St James Duke Street</t>
  </si>
  <si>
    <t>St James Garlick</t>
  </si>
  <si>
    <t>St John Horselydown</t>
  </si>
  <si>
    <t>St John the Baptist</t>
  </si>
  <si>
    <t>St Katherine Coleman Street</t>
  </si>
  <si>
    <t>St Lawrence Jewry</t>
  </si>
  <si>
    <t>St Laurence Pountney</t>
  </si>
  <si>
    <t>St Leonard Eastc</t>
  </si>
  <si>
    <t>St Leonard Foster Lane</t>
  </si>
  <si>
    <t>St Luke Old Street</t>
  </si>
  <si>
    <t>St Magnus the Martyr</t>
  </si>
  <si>
    <t>St Margaret Fish</t>
  </si>
  <si>
    <t>St Martin Orgar</t>
  </si>
  <si>
    <t>St Martin Pomary</t>
  </si>
  <si>
    <t>St Martin Vintry</t>
  </si>
  <si>
    <t>St Mary at Hill</t>
  </si>
  <si>
    <t>St Mary Lambeth</t>
  </si>
  <si>
    <t>St Mary Magdalen Bermondsey Old Fish Street</t>
  </si>
  <si>
    <t>St Mary Magdalen Milk Street</t>
  </si>
  <si>
    <t>St Mary Rotherhithe</t>
  </si>
  <si>
    <t>St Mary Somerset</t>
  </si>
  <si>
    <t>St Matthew Bethnal Green</t>
  </si>
  <si>
    <t>St Michael Le Querne</t>
  </si>
  <si>
    <t xml:space="preserve">St Michael Paternoster Royal </t>
  </si>
  <si>
    <t>St Nicholas Acon</t>
  </si>
  <si>
    <t>St Nicholas Cole Abby</t>
  </si>
  <si>
    <t>St Olave Old Jewry</t>
  </si>
  <si>
    <t>St Peter Cornhil</t>
  </si>
  <si>
    <t>St Peter le Poor</t>
  </si>
  <si>
    <t>St Peter Westcheap</t>
  </si>
  <si>
    <t>St Sepulchre</t>
  </si>
  <si>
    <t>St Stephen Walbr</t>
  </si>
  <si>
    <t>St  Swithin</t>
  </si>
  <si>
    <t>St Thomas</t>
  </si>
  <si>
    <t>St Thomas the Apostle</t>
  </si>
  <si>
    <t>St Vedast Foster</t>
  </si>
  <si>
    <t>Staple's Inn</t>
  </si>
  <si>
    <t>Wapping</t>
  </si>
  <si>
    <t>People per Sq. Kilometer</t>
  </si>
  <si>
    <t>Population Density in the 1690s from the Bills (population divided by sq meters x 0.000001)</t>
  </si>
  <si>
    <t>Population Density in the 1740s derived from the Bills of Mortality (population divided by sq meters x 0.000001)</t>
  </si>
  <si>
    <t>Population Density in 1800 derived from the 1801 census (population divided by sq meters x 0.000001)</t>
  </si>
  <si>
    <t>St Thomas (Without the Walls)</t>
  </si>
  <si>
    <t>1801 Census Population</t>
  </si>
  <si>
    <t>Percentage of Total Population with the Walls</t>
  </si>
  <si>
    <t>Estimated Population 1750</t>
  </si>
  <si>
    <t>Estimated Population 1700</t>
  </si>
  <si>
    <t>St Martine Ludgate</t>
  </si>
  <si>
    <t>St Benet Fink</t>
  </si>
  <si>
    <t>St Anne Limehouse</t>
  </si>
  <si>
    <t>St Anne and St Agnes</t>
  </si>
  <si>
    <t>St John the Evangelist Westminster</t>
  </si>
  <si>
    <t>St Nicholas Cole Abbey</t>
  </si>
  <si>
    <t>St Ethelburga</t>
  </si>
  <si>
    <t>St Margaret Pattens</t>
  </si>
  <si>
    <t>St Mildred Bread Street</t>
  </si>
  <si>
    <t>St Anne Blackfriars</t>
  </si>
  <si>
    <t>Westminster</t>
  </si>
  <si>
    <t>London, within the Walls</t>
  </si>
  <si>
    <t>London Without the Walls</t>
  </si>
  <si>
    <t>Precinct of Bridewelll</t>
  </si>
  <si>
    <t>St Mary Colechurh</t>
  </si>
  <si>
    <t>Mile End New Town</t>
  </si>
  <si>
    <t>Ratcliffe</t>
  </si>
  <si>
    <t>The Temple</t>
  </si>
  <si>
    <t>The Tower</t>
  </si>
  <si>
    <t>St Paul Deptford</t>
  </si>
  <si>
    <t>St Nicholas Deptford</t>
  </si>
  <si>
    <t>Camberwell</t>
  </si>
  <si>
    <t>Battersea</t>
  </si>
  <si>
    <t>St Pancras</t>
  </si>
  <si>
    <t>St Marylebone</t>
  </si>
  <si>
    <t>St Mary Paddington</t>
  </si>
  <si>
    <t>Westminster Abbey</t>
  </si>
  <si>
    <t>St Luke Chelsea</t>
  </si>
  <si>
    <t>Liberty of the Rolls</t>
  </si>
  <si>
    <t>Liberty of Saffron Hill</t>
  </si>
  <si>
    <t>Charter House</t>
  </si>
  <si>
    <t>Liberty of Glasshouse Yard</t>
  </si>
  <si>
    <t>Out Parishes of Middesex, Kent and Surrey, with some Liberties and extra-parochial places</t>
  </si>
  <si>
    <t>Bromley St Leonard</t>
  </si>
  <si>
    <t>Bow</t>
  </si>
  <si>
    <t>All Hallows London</t>
  </si>
  <si>
    <t>St John the Evangalist</t>
  </si>
  <si>
    <t>1841 census in statute acres</t>
  </si>
  <si>
    <t>1801 Population figure</t>
  </si>
  <si>
    <t>Greenwich</t>
  </si>
  <si>
    <t>St Bartholomew by the Exchange</t>
  </si>
  <si>
    <t>St Faith under St Paul</t>
  </si>
  <si>
    <t>St James Garklick</t>
  </si>
  <si>
    <t>St Mary Botham</t>
  </si>
  <si>
    <t>St Michael Paternoster</t>
  </si>
  <si>
    <t xml:space="preserve">St Mildred Broad Street </t>
  </si>
  <si>
    <t>St Olave Silver Street</t>
  </si>
  <si>
    <t>St Peter Cornhill</t>
  </si>
  <si>
    <t>St Peter Pauls Wharf</t>
  </si>
  <si>
    <t>St Stephen Walbrook</t>
  </si>
  <si>
    <t>St Swithin</t>
  </si>
  <si>
    <t>St Bartholomew the Less (Without the Walls)</t>
  </si>
  <si>
    <t>Precinct of Bridewell (Without the Walls)</t>
  </si>
  <si>
    <t>St Giles Cripplegate (Without the Walls)</t>
  </si>
  <si>
    <t>Liberty of the Savoy (Without the Walls)</t>
  </si>
  <si>
    <t xml:space="preserve">St Paul Covent Garden </t>
  </si>
  <si>
    <t>St Dunstan Stepney</t>
  </si>
  <si>
    <t>St Matthew, Bethnal Green</t>
  </si>
  <si>
    <t>Mile End Old Town</t>
  </si>
  <si>
    <t>Ratcliff</t>
  </si>
  <si>
    <t xml:space="preserve">St Anne Limehouse </t>
  </si>
  <si>
    <t xml:space="preserve">Christchurch Spitalfields </t>
  </si>
  <si>
    <t>People per Statute Acre</t>
  </si>
  <si>
    <t>Population Density in the 1690s from the Bills.  (Population over area in Square Meters divided by 4046.8568)</t>
  </si>
  <si>
    <t>Population Density in 1695 from the Marriage Duty Assessment (population divided by sq meters x 0.000001)</t>
  </si>
  <si>
    <t>Population Density in 1695 from the Marriage Duty Assessment.  (Population over area in Square Meters divided by 4046.8568)</t>
  </si>
  <si>
    <t>Population Density in the 1740s from the Billsof Mortality.  (Population over area in Square Meters divided by 4046.8568)</t>
  </si>
  <si>
    <t>Population Density in 1800 derived from the 1801 Census.  (Population over area in Square Meters divided by 4046.8568)</t>
  </si>
  <si>
    <t>1665 Bills of Mortality</t>
  </si>
  <si>
    <t>Parish  Nb.These include all areas for which we have population figures however problematic.</t>
  </si>
  <si>
    <t>Out Parishes of Middesex and Surrey</t>
  </si>
  <si>
    <t xml:space="preserve">London Population Estimates, 1690s, 1740s, 1800 </t>
  </si>
  <si>
    <t>Total 1801 Population for London within the Walls.  Nb. Figures for total populations taken from Rickman's parish register estimates.</t>
  </si>
  <si>
    <t>1750 Population for London within the Walls.  Nb. Figures for total populations taken from Rickman's parish register estimates.</t>
  </si>
  <si>
    <t>1700 Population for London within the Walls  Nb. Figures for total populations taken from Rickman's parish register estimates.</t>
  </si>
  <si>
    <t>Area Adjustment Figures</t>
  </si>
  <si>
    <t>Area before thames removal in Sqm</t>
  </si>
  <si>
    <t>Area after  thames removal  in Sqm</t>
  </si>
  <si>
    <t>Difference  in Sqm</t>
  </si>
  <si>
    <t>1841 census  area  in Sqm</t>
  </si>
  <si>
    <t>Percentage of parochial area recorded on map (area C over area F)</t>
  </si>
  <si>
    <t>Adjusted population for area covered by Rocque/MOLA (percentage of area on map times population H).</t>
  </si>
  <si>
    <t>London Population Estimates from the Bills of Mortality, Extra Series</t>
  </si>
  <si>
    <t>Extra Parochial Places</t>
  </si>
  <si>
    <t>Area in Sqm</t>
  </si>
  <si>
    <t>St Mary Matfellon</t>
  </si>
  <si>
    <t>St John Clerkenwell</t>
  </si>
  <si>
    <t>Lincoln's Inn</t>
  </si>
  <si>
    <t>Thavies Inn</t>
  </si>
  <si>
    <t>Sarjeant's Inn</t>
  </si>
  <si>
    <t>Lambeth Palace</t>
  </si>
  <si>
    <t>Old Artillery Ground</t>
  </si>
  <si>
    <t>Liberty of the Tower</t>
  </si>
  <si>
    <t>Liberty of the Old Tower</t>
  </si>
  <si>
    <t>Liberty of Norton Folgate</t>
  </si>
  <si>
    <t>Parish Polygon to Merged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</si>
</sst>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00000"/>
    <numFmt numFmtId="165" formatCode="0.000000"/>
  </numFmts>
  <fonts count="19"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0"/>
      <color indexed="8"/>
      <name val="Arial"/>
      <family val="2"/>
    </font>
    <font>
      <sz val="8"/>
      <color indexed="81"/>
      <name val="Tahoma"/>
      <family val="2"/>
    </font>
    <font>
      <sz val="10"/>
      <color indexed="8"/>
      <name val="Arial"/>
      <family val="2"/>
    </font>
    <font>
      <b/>
      <sz val="14"/>
      <color theme="1"/>
      <name val="Calibri"/>
      <family val="2"/>
      <scheme val="minor"/>
    </font>
    <font>
      <b/>
      <sz val="18"/>
      <color theme="1"/>
      <name val="Calibri"/>
      <family val="2"/>
      <scheme val="minor"/>
    </font>
    <font>
      <b/>
      <sz val="14"/>
      <color indexed="8"/>
      <name val="Calibri"/>
      <family val="2"/>
    </font>
    <font>
      <sz val="11"/>
      <color theme="1"/>
      <name val="Calibri"/>
      <family val="2"/>
      <scheme val="minor"/>
    </font>
    <font>
      <b/>
      <sz val="11"/>
      <name val="Calibri"/>
      <family val="2"/>
      <scheme val="minor"/>
    </font>
    <font>
      <sz val="14"/>
      <color theme="1"/>
      <name val="Calibri"/>
      <family val="2"/>
      <scheme val="minor"/>
    </font>
    <font>
      <b/>
      <sz val="14"/>
      <color indexed="8"/>
      <name val="Calibri"/>
      <family val="2"/>
      <scheme val="minor"/>
    </font>
    <font>
      <b/>
      <sz val="12"/>
      <color theme="1"/>
      <name val="Calibri"/>
      <family val="2"/>
      <scheme val="minor"/>
    </font>
    <font>
      <b/>
      <sz val="12"/>
      <name val="Arial"/>
      <family val="2"/>
    </font>
    <font>
      <b/>
      <sz val="11"/>
      <color theme="1"/>
      <name val="Arial"/>
      <family val="2"/>
    </font>
    <font>
      <b/>
      <sz val="11"/>
      <color indexed="8"/>
      <name val="Calibri"/>
      <family val="2"/>
    </font>
    <font>
      <sz val="1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6" fillId="0" borderId="0"/>
    <xf numFmtId="43" fontId="10" fillId="0" borderId="0" applyFont="0" applyFill="0" applyBorder="0" applyAlignment="0" applyProtection="0"/>
  </cellStyleXfs>
  <cellXfs count="101">
    <xf numFmtId="0" fontId="0" fillId="0" borderId="0" xfId="0"/>
    <xf numFmtId="0" fontId="0" fillId="0" borderId="0" xfId="0" applyAlignment="1"/>
    <xf numFmtId="1" fontId="0" fillId="0" borderId="0" xfId="0" applyNumberFormat="1" applyAlignment="1"/>
    <xf numFmtId="0" fontId="0" fillId="0" borderId="0" xfId="0" applyFill="1" applyBorder="1" applyAlignment="1"/>
    <xf numFmtId="0" fontId="0" fillId="0" borderId="4" xfId="0" applyFill="1" applyBorder="1" applyAlignment="1"/>
    <xf numFmtId="0" fontId="0" fillId="0" borderId="5" xfId="0" applyBorder="1" applyAlignment="1"/>
    <xf numFmtId="3" fontId="0" fillId="0" borderId="0" xfId="0" applyNumberFormat="1"/>
    <xf numFmtId="49" fontId="8" fillId="7" borderId="6" xfId="0" applyNumberFormat="1" applyFont="1" applyFill="1" applyBorder="1" applyAlignment="1">
      <alignment vertical="top" wrapText="1"/>
    </xf>
    <xf numFmtId="49" fontId="3" fillId="7" borderId="6" xfId="0" applyNumberFormat="1" applyFont="1" applyFill="1" applyBorder="1" applyAlignment="1">
      <alignment vertical="top" wrapText="1"/>
    </xf>
    <xf numFmtId="49" fontId="7" fillId="7" borderId="6" xfId="0" applyNumberFormat="1" applyFont="1" applyFill="1" applyBorder="1" applyAlignment="1">
      <alignment vertical="top" wrapText="1"/>
    </xf>
    <xf numFmtId="0" fontId="3" fillId="7" borderId="6" xfId="0" applyFont="1" applyFill="1" applyBorder="1" applyAlignment="1">
      <alignment vertical="top" wrapText="1"/>
    </xf>
    <xf numFmtId="1" fontId="3" fillId="7" borderId="6" xfId="0" applyNumberFormat="1" applyFont="1" applyFill="1" applyBorder="1" applyAlignment="1">
      <alignment vertical="top" wrapText="1"/>
    </xf>
    <xf numFmtId="49" fontId="7" fillId="4" borderId="6" xfId="0" applyNumberFormat="1" applyFont="1" applyFill="1" applyBorder="1" applyAlignment="1">
      <alignment vertical="top" wrapText="1"/>
    </xf>
    <xf numFmtId="49" fontId="3" fillId="4" borderId="6" xfId="0" applyNumberFormat="1" applyFont="1" applyFill="1" applyBorder="1" applyAlignment="1">
      <alignment vertical="top" wrapText="1"/>
    </xf>
    <xf numFmtId="0" fontId="3" fillId="5" borderId="6" xfId="0" applyFont="1" applyFill="1" applyBorder="1" applyAlignment="1">
      <alignment wrapText="1"/>
    </xf>
    <xf numFmtId="1" fontId="3" fillId="6" borderId="6" xfId="0" applyNumberFormat="1" applyFont="1" applyFill="1" applyBorder="1" applyAlignment="1">
      <alignment wrapText="1"/>
    </xf>
    <xf numFmtId="1" fontId="3" fillId="3" borderId="6" xfId="0" applyNumberFormat="1" applyFont="1" applyFill="1" applyBorder="1" applyAlignment="1">
      <alignment wrapText="1"/>
    </xf>
    <xf numFmtId="0" fontId="3" fillId="6" borderId="6" xfId="0" applyFont="1" applyFill="1" applyBorder="1" applyAlignment="1">
      <alignment wrapText="1"/>
    </xf>
    <xf numFmtId="1" fontId="3" fillId="2" borderId="6" xfId="0" applyNumberFormat="1" applyFont="1" applyFill="1" applyBorder="1" applyAlignment="1">
      <alignment wrapText="1"/>
    </xf>
    <xf numFmtId="1" fontId="3" fillId="0" borderId="6" xfId="0" applyNumberFormat="1" applyFont="1" applyBorder="1" applyAlignment="1">
      <alignment wrapText="1"/>
    </xf>
    <xf numFmtId="0" fontId="3" fillId="0" borderId="6" xfId="0" applyFont="1" applyBorder="1" applyAlignment="1">
      <alignment wrapText="1"/>
    </xf>
    <xf numFmtId="3" fontId="3" fillId="5" borderId="6" xfId="0" applyNumberFormat="1" applyFont="1" applyFill="1" applyBorder="1" applyAlignment="1">
      <alignment wrapText="1"/>
    </xf>
    <xf numFmtId="49" fontId="9" fillId="4" borderId="6" xfId="1" applyNumberFormat="1" applyFont="1" applyFill="1" applyBorder="1" applyAlignment="1">
      <alignment vertical="top" wrapText="1"/>
    </xf>
    <xf numFmtId="0" fontId="3" fillId="4" borderId="6" xfId="0" applyFont="1" applyFill="1" applyBorder="1" applyAlignment="1">
      <alignment wrapText="1"/>
    </xf>
    <xf numFmtId="0" fontId="3" fillId="2" borderId="6" xfId="0" applyFont="1" applyFill="1" applyBorder="1" applyAlignment="1">
      <alignment wrapText="1"/>
    </xf>
    <xf numFmtId="49" fontId="3" fillId="4" borderId="0" xfId="0" applyNumberFormat="1" applyFont="1" applyFill="1" applyAlignment="1">
      <alignment vertical="top" wrapText="1"/>
    </xf>
    <xf numFmtId="49" fontId="7" fillId="4" borderId="0" xfId="0" applyNumberFormat="1" applyFont="1" applyFill="1" applyBorder="1" applyAlignment="1">
      <alignment vertical="top" wrapText="1"/>
    </xf>
    <xf numFmtId="49" fontId="0" fillId="4" borderId="0" xfId="0" applyNumberFormat="1" applyFill="1" applyAlignment="1">
      <alignment vertical="top" wrapText="1"/>
    </xf>
    <xf numFmtId="49" fontId="0" fillId="4" borderId="0" xfId="0" applyNumberFormat="1" applyFill="1" applyBorder="1" applyAlignment="1">
      <alignment vertical="top" wrapText="1"/>
    </xf>
    <xf numFmtId="0" fontId="3" fillId="5" borderId="0" xfId="0" applyFont="1" applyFill="1"/>
    <xf numFmtId="3" fontId="3" fillId="5" borderId="0" xfId="0" applyNumberFormat="1" applyFont="1" applyFill="1"/>
    <xf numFmtId="49" fontId="8" fillId="7" borderId="0" xfId="0" applyNumberFormat="1" applyFont="1" applyFill="1" applyBorder="1" applyAlignment="1">
      <alignment vertical="top" wrapText="1"/>
    </xf>
    <xf numFmtId="49" fontId="3" fillId="7" borderId="0" xfId="0" applyNumberFormat="1" applyFont="1" applyFill="1" applyAlignment="1">
      <alignment vertical="top" wrapText="1"/>
    </xf>
    <xf numFmtId="49" fontId="7" fillId="7" borderId="0" xfId="0" applyNumberFormat="1" applyFont="1" applyFill="1" applyBorder="1" applyAlignment="1">
      <alignment vertical="top" wrapText="1"/>
    </xf>
    <xf numFmtId="0" fontId="3" fillId="7" borderId="0" xfId="0" applyFont="1" applyFill="1" applyAlignment="1">
      <alignment vertical="top" wrapText="1"/>
    </xf>
    <xf numFmtId="49" fontId="3" fillId="7" borderId="1" xfId="0" applyNumberFormat="1" applyFont="1" applyFill="1" applyBorder="1" applyAlignment="1">
      <alignment vertical="top" wrapText="1"/>
    </xf>
    <xf numFmtId="49" fontId="3" fillId="7" borderId="2" xfId="0" applyNumberFormat="1" applyFont="1" applyFill="1" applyBorder="1" applyAlignment="1">
      <alignment vertical="top" wrapText="1"/>
    </xf>
    <xf numFmtId="49" fontId="3" fillId="7" borderId="3" xfId="0" applyNumberFormat="1" applyFont="1" applyFill="1" applyBorder="1" applyAlignment="1">
      <alignment vertical="top" wrapText="1"/>
    </xf>
    <xf numFmtId="49" fontId="3" fillId="7" borderId="0" xfId="0" applyNumberFormat="1" applyFont="1" applyFill="1" applyBorder="1" applyAlignment="1">
      <alignment vertical="top" wrapText="1"/>
    </xf>
    <xf numFmtId="49" fontId="3" fillId="7" borderId="4" xfId="0" applyNumberFormat="1" applyFont="1" applyFill="1" applyBorder="1" applyAlignment="1">
      <alignment vertical="top" wrapText="1"/>
    </xf>
    <xf numFmtId="49" fontId="3" fillId="7" borderId="5" xfId="0" applyNumberFormat="1" applyFont="1" applyFill="1" applyBorder="1" applyAlignment="1">
      <alignment vertical="top" wrapText="1"/>
    </xf>
    <xf numFmtId="49" fontId="13" fillId="4" borderId="0" xfId="1" applyNumberFormat="1" applyFont="1" applyFill="1" applyBorder="1" applyAlignment="1">
      <alignment vertical="top" wrapText="1"/>
    </xf>
    <xf numFmtId="49" fontId="9" fillId="4" borderId="0" xfId="1" applyNumberFormat="1" applyFont="1" applyFill="1" applyBorder="1" applyAlignment="1">
      <alignment vertical="top" wrapText="1"/>
    </xf>
    <xf numFmtId="0" fontId="0" fillId="7" borderId="0" xfId="0" applyFill="1"/>
    <xf numFmtId="0" fontId="0" fillId="4" borderId="0" xfId="0" applyFill="1"/>
    <xf numFmtId="0" fontId="0" fillId="5" borderId="0" xfId="0" applyFill="1"/>
    <xf numFmtId="0" fontId="3" fillId="7" borderId="0" xfId="0" applyFont="1" applyFill="1"/>
    <xf numFmtId="1" fontId="3" fillId="7" borderId="0" xfId="0" applyNumberFormat="1" applyFont="1" applyFill="1"/>
    <xf numFmtId="0" fontId="3" fillId="0" borderId="0" xfId="0" applyFont="1"/>
    <xf numFmtId="164" fontId="3" fillId="0" borderId="0" xfId="0" applyNumberFormat="1" applyFont="1"/>
    <xf numFmtId="1" fontId="3" fillId="0" borderId="0" xfId="0" applyNumberFormat="1" applyFont="1"/>
    <xf numFmtId="3" fontId="3" fillId="0" borderId="0" xfId="0" applyNumberFormat="1" applyFont="1"/>
    <xf numFmtId="0" fontId="8" fillId="7" borderId="0" xfId="0" applyFont="1" applyFill="1" applyAlignment="1">
      <alignment vertical="top" wrapText="1"/>
    </xf>
    <xf numFmtId="0" fontId="0" fillId="7" borderId="0" xfId="0" applyFill="1" applyAlignment="1">
      <alignment vertical="top"/>
    </xf>
    <xf numFmtId="3" fontId="11" fillId="5" borderId="0" xfId="0" applyNumberFormat="1" applyFont="1" applyFill="1"/>
    <xf numFmtId="0" fontId="0" fillId="7" borderId="0" xfId="0" applyFill="1" applyAlignment="1">
      <alignment horizontal="center" vertical="top" wrapText="1"/>
    </xf>
    <xf numFmtId="165" fontId="3" fillId="0" borderId="0" xfId="0" applyNumberFormat="1" applyFont="1"/>
    <xf numFmtId="41" fontId="14" fillId="7" borderId="0" xfId="3" applyNumberFormat="1" applyFont="1" applyFill="1" applyAlignment="1">
      <alignment horizontal="center" vertical="top" wrapText="1"/>
    </xf>
    <xf numFmtId="0" fontId="14" fillId="7" borderId="0" xfId="0" applyFont="1" applyFill="1" applyAlignment="1">
      <alignment horizontal="center" vertical="top" wrapText="1"/>
    </xf>
    <xf numFmtId="0" fontId="15" fillId="7" borderId="0" xfId="0" applyFont="1" applyFill="1" applyAlignment="1">
      <alignment horizontal="center" vertical="top" wrapText="1"/>
    </xf>
    <xf numFmtId="1" fontId="7" fillId="4" borderId="0" xfId="0" applyNumberFormat="1" applyFont="1" applyFill="1"/>
    <xf numFmtId="1" fontId="8" fillId="7" borderId="0" xfId="0" applyNumberFormat="1" applyFont="1" applyFill="1" applyAlignment="1">
      <alignment vertical="top" wrapText="1"/>
    </xf>
    <xf numFmtId="0" fontId="0" fillId="7" borderId="0" xfId="0" applyFont="1" applyFill="1" applyAlignment="1">
      <alignment horizontal="center" vertical="top" wrapText="1"/>
    </xf>
    <xf numFmtId="3" fontId="3" fillId="6" borderId="6" xfId="0" applyNumberFormat="1" applyFont="1" applyFill="1" applyBorder="1" applyAlignment="1">
      <alignment wrapText="1"/>
    </xf>
    <xf numFmtId="3" fontId="3" fillId="3" borderId="6" xfId="0" applyNumberFormat="1" applyFont="1" applyFill="1" applyBorder="1" applyAlignment="1">
      <alignment wrapText="1"/>
    </xf>
    <xf numFmtId="3" fontId="3" fillId="5" borderId="6" xfId="3" applyNumberFormat="1" applyFont="1" applyFill="1" applyBorder="1" applyAlignment="1">
      <alignment wrapText="1"/>
    </xf>
    <xf numFmtId="0" fontId="3" fillId="0" borderId="0" xfId="0" applyFont="1" applyAlignment="1"/>
    <xf numFmtId="0" fontId="16" fillId="0" borderId="0" xfId="0" applyFont="1" applyAlignment="1"/>
    <xf numFmtId="1" fontId="3" fillId="0" borderId="0" xfId="0" applyNumberFormat="1" applyFont="1" applyAlignment="1"/>
    <xf numFmtId="0" fontId="3" fillId="0" borderId="4" xfId="0" applyFont="1" applyFill="1" applyBorder="1" applyAlignment="1"/>
    <xf numFmtId="0" fontId="3" fillId="0" borderId="0" xfId="0" applyFont="1" applyFill="1" applyBorder="1" applyAlignment="1"/>
    <xf numFmtId="0" fontId="3" fillId="0" borderId="5" xfId="0" applyFont="1" applyBorder="1" applyAlignment="1"/>
    <xf numFmtId="0" fontId="3" fillId="0" borderId="4" xfId="0" applyFont="1" applyBorder="1" applyAlignment="1"/>
    <xf numFmtId="0" fontId="17" fillId="0" borderId="4" xfId="1" applyFont="1" applyFill="1" applyBorder="1" applyAlignment="1">
      <alignment horizontal="right"/>
    </xf>
    <xf numFmtId="0" fontId="17" fillId="0" borderId="0" xfId="2" applyFont="1" applyFill="1" applyBorder="1" applyAlignment="1">
      <alignment horizontal="right"/>
    </xf>
    <xf numFmtId="0" fontId="17" fillId="0" borderId="0" xfId="2" applyFont="1" applyFill="1" applyBorder="1" applyAlignment="1">
      <alignment horizontal="center"/>
    </xf>
    <xf numFmtId="0" fontId="17" fillId="0" borderId="0" xfId="2" applyFont="1" applyFill="1" applyBorder="1" applyAlignment="1"/>
    <xf numFmtId="0" fontId="17" fillId="0" borderId="4" xfId="1" applyFont="1" applyFill="1" applyBorder="1" applyAlignment="1"/>
    <xf numFmtId="0" fontId="3" fillId="7" borderId="0" xfId="0" applyNumberFormat="1" applyFont="1" applyFill="1" applyAlignment="1">
      <alignment vertical="top" wrapText="1"/>
    </xf>
    <xf numFmtId="1" fontId="7" fillId="7" borderId="0" xfId="0" applyNumberFormat="1" applyFont="1" applyFill="1" applyAlignment="1">
      <alignment vertical="top" wrapText="1"/>
    </xf>
    <xf numFmtId="0" fontId="12" fillId="4" borderId="0" xfId="0" applyFont="1" applyFill="1"/>
    <xf numFmtId="0" fontId="3" fillId="7" borderId="0" xfId="3" applyNumberFormat="1" applyFont="1" applyFill="1" applyAlignment="1">
      <alignment vertical="top" wrapText="1"/>
    </xf>
    <xf numFmtId="0" fontId="11" fillId="7" borderId="0" xfId="0" applyNumberFormat="1" applyFont="1" applyFill="1" applyAlignment="1">
      <alignment vertical="top" wrapText="1"/>
    </xf>
    <xf numFmtId="3" fontId="3" fillId="0" borderId="0" xfId="3" applyNumberFormat="1" applyFont="1"/>
    <xf numFmtId="0" fontId="7" fillId="6" borderId="6" xfId="0" applyFont="1" applyFill="1" applyBorder="1" applyAlignment="1">
      <alignment wrapText="1"/>
    </xf>
    <xf numFmtId="0" fontId="12" fillId="7" borderId="0" xfId="0" applyFont="1" applyFill="1"/>
    <xf numFmtId="0" fontId="18" fillId="7" borderId="0" xfId="0" applyFont="1" applyFill="1"/>
    <xf numFmtId="49" fontId="7" fillId="0" borderId="0" xfId="0" applyNumberFormat="1" applyFont="1" applyFill="1" applyBorder="1" applyAlignment="1">
      <alignment vertical="top" wrapText="1"/>
    </xf>
    <xf numFmtId="49" fontId="7" fillId="0" borderId="6" xfId="0" applyNumberFormat="1" applyFont="1" applyFill="1" applyBorder="1" applyAlignment="1">
      <alignment vertical="top" wrapText="1"/>
    </xf>
    <xf numFmtId="0" fontId="0" fillId="0" borderId="0" xfId="0" applyFill="1"/>
    <xf numFmtId="0" fontId="7" fillId="0" borderId="0" xfId="0" applyFont="1" applyFill="1" applyAlignment="1">
      <alignment vertical="top" wrapText="1"/>
    </xf>
    <xf numFmtId="0" fontId="7" fillId="7" borderId="0" xfId="0" applyFont="1" applyFill="1" applyAlignment="1">
      <alignment vertical="top" wrapText="1"/>
    </xf>
    <xf numFmtId="0" fontId="7" fillId="7" borderId="0" xfId="0" applyFont="1" applyFill="1"/>
    <xf numFmtId="1" fontId="7" fillId="4" borderId="0" xfId="0" applyNumberFormat="1" applyFont="1" applyFill="1" applyAlignment="1">
      <alignment vertical="top" wrapText="1"/>
    </xf>
    <xf numFmtId="0" fontId="7" fillId="4" borderId="0" xfId="0" applyFont="1" applyFill="1" applyAlignment="1">
      <alignment vertical="top" wrapText="1"/>
    </xf>
    <xf numFmtId="1" fontId="7" fillId="0" borderId="0" xfId="0" applyNumberFormat="1" applyFont="1" applyFill="1" applyAlignment="1">
      <alignment vertical="top" wrapText="1"/>
    </xf>
    <xf numFmtId="3" fontId="3" fillId="0" borderId="0" xfId="3" applyNumberFormat="1" applyFont="1" applyFill="1" applyAlignment="1">
      <alignment vertical="top" wrapText="1"/>
    </xf>
    <xf numFmtId="3" fontId="3" fillId="0" borderId="0" xfId="0" applyNumberFormat="1" applyFont="1" applyFill="1" applyAlignment="1">
      <alignment vertical="top" wrapText="1"/>
    </xf>
    <xf numFmtId="3" fontId="3" fillId="0" borderId="0" xfId="0" applyNumberFormat="1" applyFont="1" applyFill="1" applyBorder="1" applyAlignment="1">
      <alignment vertical="top" wrapText="1"/>
    </xf>
    <xf numFmtId="0" fontId="7" fillId="0" borderId="6" xfId="0" applyFont="1" applyFill="1" applyBorder="1" applyAlignment="1">
      <alignment vertical="top" wrapText="1"/>
    </xf>
    <xf numFmtId="1" fontId="7" fillId="0" borderId="6" xfId="0" applyNumberFormat="1" applyFont="1" applyFill="1" applyBorder="1" applyAlignment="1">
      <alignment vertical="top" wrapText="1"/>
    </xf>
  </cellXfs>
  <cellStyles count="4">
    <cellStyle name="Comma" xfId="3" builtinId="3"/>
    <cellStyle name="Normal" xfId="0" builtinId="0"/>
    <cellStyle name="Normal_Population Est., Bills &amp; Census" xfId="1"/>
    <cellStyle name="Normal_Population Est., Bills &amp; Census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3"/>
  <sheetViews>
    <sheetView tabSelected="1" zoomScaleNormal="100" workbookViewId="0">
      <pane xSplit="2" ySplit="2" topLeftCell="C3" activePane="bottomRight" state="frozen"/>
      <selection pane="topRight" activeCell="C1" sqref="C1"/>
      <selection pane="bottomLeft" activeCell="A3" sqref="A3"/>
      <selection pane="bottomRight" activeCell="O1" sqref="O1:O1048576"/>
    </sheetView>
  </sheetViews>
  <sheetFormatPr defaultRowHeight="18" x14ac:dyDescent="0.3"/>
  <cols>
    <col min="1" max="1" width="35.44140625" style="12" customWidth="1"/>
    <col min="2" max="2" width="13.109375" style="13" customWidth="1"/>
    <col min="3" max="3" width="14.33203125" style="14" customWidth="1"/>
    <col min="4" max="4" width="21.109375" style="15" customWidth="1"/>
    <col min="5" max="6" width="22.21875" style="16" customWidth="1"/>
    <col min="7" max="7" width="20.109375" style="17" customWidth="1"/>
    <col min="8" max="9" width="22.6640625" style="16" customWidth="1"/>
    <col min="10" max="10" width="20.88671875" style="15" customWidth="1"/>
    <col min="11" max="12" width="22.33203125" style="16" customWidth="1"/>
    <col min="13" max="13" width="17.33203125" style="17" customWidth="1"/>
    <col min="14" max="14" width="24.21875" style="24" customWidth="1"/>
    <col min="15" max="15" width="21.33203125" style="20" customWidth="1"/>
    <col min="16" max="16384" width="8.88671875" style="20"/>
  </cols>
  <sheetData>
    <row r="1" spans="1:15" s="8" customFormat="1" ht="88.2" customHeight="1" x14ac:dyDescent="0.3">
      <c r="A1" s="7" t="s">
        <v>211</v>
      </c>
      <c r="C1" s="8" t="s">
        <v>226</v>
      </c>
      <c r="D1" s="8" t="s">
        <v>207</v>
      </c>
      <c r="E1" s="8" t="s">
        <v>304</v>
      </c>
      <c r="F1" s="8" t="s">
        <v>375</v>
      </c>
      <c r="G1" s="8" t="s">
        <v>206</v>
      </c>
      <c r="H1" s="8" t="s">
        <v>376</v>
      </c>
      <c r="I1" s="8" t="s">
        <v>377</v>
      </c>
      <c r="J1" s="8" t="s">
        <v>208</v>
      </c>
      <c r="K1" s="8" t="s">
        <v>305</v>
      </c>
      <c r="L1" s="8" t="s">
        <v>378</v>
      </c>
      <c r="M1" s="8" t="s">
        <v>68</v>
      </c>
      <c r="N1" s="8" t="s">
        <v>306</v>
      </c>
      <c r="O1" s="8" t="s">
        <v>379</v>
      </c>
    </row>
    <row r="2" spans="1:15" s="10" customFormat="1" ht="57.6" x14ac:dyDescent="0.3">
      <c r="A2" s="9" t="s">
        <v>0</v>
      </c>
      <c r="B2" s="8"/>
      <c r="D2" s="11" t="s">
        <v>212</v>
      </c>
      <c r="E2" s="11" t="s">
        <v>303</v>
      </c>
      <c r="F2" s="11" t="s">
        <v>374</v>
      </c>
      <c r="G2" s="10" t="s">
        <v>209</v>
      </c>
      <c r="H2" s="10" t="s">
        <v>303</v>
      </c>
      <c r="I2" s="11" t="s">
        <v>374</v>
      </c>
      <c r="J2" s="11" t="s">
        <v>85</v>
      </c>
      <c r="K2" s="10" t="s">
        <v>303</v>
      </c>
      <c r="L2" s="11" t="s">
        <v>374</v>
      </c>
      <c r="M2" s="10" t="s">
        <v>210</v>
      </c>
      <c r="N2" s="10" t="s">
        <v>303</v>
      </c>
      <c r="O2" s="11" t="s">
        <v>374</v>
      </c>
    </row>
    <row r="3" spans="1:15" ht="43.2" x14ac:dyDescent="0.3">
      <c r="A3" s="12" t="s">
        <v>213</v>
      </c>
      <c r="B3" s="13" t="s">
        <v>323</v>
      </c>
      <c r="C3" s="21">
        <v>48252</v>
      </c>
      <c r="D3" s="63">
        <v>2136</v>
      </c>
      <c r="E3" s="64">
        <f t="shared" ref="E3:E34" si="0">D3/(C3*0.000001)</f>
        <v>44267.595125590655</v>
      </c>
      <c r="F3" s="64">
        <f>D3/(C3/4046.8568)</f>
        <v>179.14461835364338</v>
      </c>
      <c r="G3" s="63">
        <v>2136</v>
      </c>
      <c r="H3" s="64">
        <f>G3/(C3*0.000001)</f>
        <v>44267.595125590655</v>
      </c>
      <c r="I3" s="64">
        <f>G3/(C3/4046.8568)</f>
        <v>179.14461835364338</v>
      </c>
      <c r="J3" s="63">
        <v>2328</v>
      </c>
      <c r="K3" s="64">
        <f>J3/(C3*0.000001)</f>
        <v>48246.704799801046</v>
      </c>
      <c r="L3" s="64">
        <f>J3/(C3/4046.8568)</f>
        <v>195.24750539666749</v>
      </c>
      <c r="M3" s="17">
        <v>2087</v>
      </c>
      <c r="N3" s="18">
        <f>M3/(C3*0.000001)</f>
        <v>43252.093177484872</v>
      </c>
      <c r="O3" s="19">
        <f>M3/(C3/4046.8568)</f>
        <v>175.03502738953824</v>
      </c>
    </row>
    <row r="4" spans="1:15" x14ac:dyDescent="0.3">
      <c r="A4" s="12" t="s">
        <v>214</v>
      </c>
      <c r="C4" s="21">
        <v>10416</v>
      </c>
      <c r="D4" s="63">
        <v>516</v>
      </c>
      <c r="E4" s="64">
        <f t="shared" si="0"/>
        <v>49539.170506912444</v>
      </c>
      <c r="F4" s="64">
        <f>D4/(C4/4046.8568)</f>
        <v>200.47792903225806</v>
      </c>
      <c r="G4" s="63">
        <v>516</v>
      </c>
      <c r="H4" s="64">
        <f>G4/(C4*0.000001)</f>
        <v>49539.170506912444</v>
      </c>
      <c r="I4" s="64">
        <f>G4/(C4/4046.8568)</f>
        <v>200.47792903225806</v>
      </c>
      <c r="J4" s="63">
        <v>480</v>
      </c>
      <c r="K4" s="64">
        <f>J4/(C4*0.000001)</f>
        <v>46082.949308755764</v>
      </c>
      <c r="L4" s="64">
        <f>J4/(C4/4046.8568)</f>
        <v>186.49109677419355</v>
      </c>
      <c r="M4" s="17">
        <v>430</v>
      </c>
      <c r="N4" s="18">
        <f>M4/(C4*0.000001)</f>
        <v>41282.642089093701</v>
      </c>
      <c r="O4" s="19">
        <f>M4/(C4/4046.8568)</f>
        <v>167.06494086021505</v>
      </c>
    </row>
    <row r="5" spans="1:15" x14ac:dyDescent="0.3">
      <c r="A5" s="12" t="s">
        <v>215</v>
      </c>
      <c r="C5" s="21">
        <v>3933</v>
      </c>
      <c r="D5" s="63">
        <v>197</v>
      </c>
      <c r="E5" s="64">
        <f t="shared" si="0"/>
        <v>50088.990592423092</v>
      </c>
      <c r="F5" s="64">
        <f>D5/(C5/4046.8568)</f>
        <v>202.70297218408339</v>
      </c>
      <c r="G5" s="63">
        <v>197</v>
      </c>
      <c r="H5" s="64">
        <f>G5/(C5*0.000001)</f>
        <v>50088.990592423092</v>
      </c>
      <c r="I5" s="64">
        <f>G5/(C5/4046.8568)</f>
        <v>202.70297218408339</v>
      </c>
      <c r="J5" s="63">
        <v>195</v>
      </c>
      <c r="K5" s="64">
        <f>J5/(C5*0.000001)</f>
        <v>49580.472921434019</v>
      </c>
      <c r="L5" s="64">
        <f>J5/(C5/4046.8568)</f>
        <v>200.64507398932113</v>
      </c>
      <c r="M5" s="17">
        <v>175</v>
      </c>
      <c r="N5" s="18">
        <f>M5/(C5*0.000001)</f>
        <v>44495.296211543355</v>
      </c>
      <c r="O5" s="19">
        <f>M5/(C5/4046.8568)</f>
        <v>180.06609204169845</v>
      </c>
    </row>
    <row r="6" spans="1:15" x14ac:dyDescent="0.3">
      <c r="A6" s="12" t="s">
        <v>225</v>
      </c>
      <c r="C6" s="21">
        <v>16702</v>
      </c>
      <c r="D6" s="63">
        <v>810</v>
      </c>
      <c r="E6" s="64">
        <f t="shared" si="0"/>
        <v>48497.185965752607</v>
      </c>
      <c r="F6" s="64">
        <f>D6/(C6/4046.8568)</f>
        <v>196.26116680637051</v>
      </c>
      <c r="G6" s="63">
        <v>810</v>
      </c>
      <c r="H6" s="64">
        <f>G6/(C6*0.000001)</f>
        <v>48497.185965752607</v>
      </c>
      <c r="I6" s="64">
        <f>G6/(C6/4046.8568)</f>
        <v>196.26116680637051</v>
      </c>
      <c r="J6" s="63">
        <v>909</v>
      </c>
      <c r="K6" s="64">
        <f>J6/(C6*0.000001)</f>
        <v>54424.619806011266</v>
      </c>
      <c r="L6" s="64">
        <f>J6/(C6/4046.8568)</f>
        <v>220.24864274937133</v>
      </c>
      <c r="M6" s="17">
        <v>1008</v>
      </c>
      <c r="N6" s="18">
        <f>M6/(C6*0.000001)</f>
        <v>60352.053646269916</v>
      </c>
      <c r="O6" s="19">
        <f>M6/(C6/4046.8568)</f>
        <v>244.23611869237217</v>
      </c>
    </row>
    <row r="7" spans="1:15" ht="18.600000000000001" customHeight="1" x14ac:dyDescent="0.3">
      <c r="A7" s="12" t="s">
        <v>224</v>
      </c>
      <c r="C7" s="21">
        <v>34241</v>
      </c>
      <c r="D7" s="63">
        <v>1552</v>
      </c>
      <c r="E7" s="64">
        <f t="shared" si="0"/>
        <v>45325.779036827196</v>
      </c>
      <c r="F7" s="64">
        <f>D7/(C7/4046.8568)</f>
        <v>183.42693711048156</v>
      </c>
      <c r="G7" s="63">
        <v>1552</v>
      </c>
      <c r="H7" s="64">
        <f>G7/(C7*0.000001)</f>
        <v>45325.779036827196</v>
      </c>
      <c r="I7" s="64">
        <f>G7/(C7/4046.8568)</f>
        <v>183.42693711048156</v>
      </c>
      <c r="J7" s="63">
        <v>1731</v>
      </c>
      <c r="K7" s="64">
        <f>J7/(C7*0.000001)</f>
        <v>50553.430098420024</v>
      </c>
      <c r="L7" s="64">
        <f>J7/(C7/4046.8568)</f>
        <v>204.58249235711571</v>
      </c>
      <c r="M7" s="17">
        <v>1552</v>
      </c>
      <c r="N7" s="18">
        <f>M7/(C7*0.000001)</f>
        <v>45325.779036827196</v>
      </c>
      <c r="O7" s="19">
        <f>M7/(C7/4046.8568)</f>
        <v>183.42693711048156</v>
      </c>
    </row>
    <row r="8" spans="1:15" x14ac:dyDescent="0.3">
      <c r="A8" s="12" t="s">
        <v>219</v>
      </c>
      <c r="C8" s="21">
        <v>16645</v>
      </c>
      <c r="D8" s="63">
        <v>869</v>
      </c>
      <c r="E8" s="64">
        <f t="shared" si="0"/>
        <v>52207.870231300694</v>
      </c>
      <c r="F8" s="64">
        <f>D8/(C8/4046.8568)</f>
        <v>211.27777465905677</v>
      </c>
      <c r="G8" s="63">
        <v>869</v>
      </c>
      <c r="H8" s="64">
        <f>G8/(C8*0.000001)</f>
        <v>52207.870231300694</v>
      </c>
      <c r="I8" s="64">
        <f>G8/(C8/4046.8568)</f>
        <v>211.27777465905677</v>
      </c>
      <c r="J8" s="63">
        <v>804</v>
      </c>
      <c r="K8" s="64">
        <f>J8/(C8*0.000001)</f>
        <v>48302.793631721237</v>
      </c>
      <c r="L8" s="64">
        <f>J8/(C8/4046.8568)</f>
        <v>195.47448886752778</v>
      </c>
      <c r="M8" s="17">
        <v>721</v>
      </c>
      <c r="N8" s="18">
        <f>M8/(C8*0.000001)</f>
        <v>43316.311204565936</v>
      </c>
      <c r="O8" s="19">
        <f>M8/(C8/4046.8568)</f>
        <v>175.29490854911384</v>
      </c>
    </row>
    <row r="9" spans="1:15" x14ac:dyDescent="0.3">
      <c r="A9" s="12" t="s">
        <v>217</v>
      </c>
      <c r="C9" s="21">
        <v>34436</v>
      </c>
      <c r="D9" s="63">
        <v>1173.4847711999998</v>
      </c>
      <c r="E9" s="64">
        <f t="shared" si="0"/>
        <v>34077.26713904053</v>
      </c>
      <c r="F9" s="64">
        <f>D9/(C9/4046.8568)</f>
        <v>137.90582024704275</v>
      </c>
      <c r="G9" s="63">
        <v>1121</v>
      </c>
      <c r="H9" s="64">
        <f>G9/(C9*0.000001)</f>
        <v>32553.142060634218</v>
      </c>
      <c r="I9" s="64">
        <f>G9/(C9/4046.8568)</f>
        <v>131.73790430944362</v>
      </c>
      <c r="J9" s="63">
        <v>1131.2437262000001</v>
      </c>
      <c r="K9" s="64">
        <f>J9/(C9*0.000001)</f>
        <v>32850.613491694741</v>
      </c>
      <c r="L9" s="64">
        <f>J9/(C9/4046.8568)</f>
        <v>132.9417285930366</v>
      </c>
      <c r="M9" s="17">
        <v>1014</v>
      </c>
      <c r="N9" s="18">
        <f>M9/(C9*0.000001)</f>
        <v>29445.928679289114</v>
      </c>
      <c r="O9" s="19">
        <f>M9/(C9/4046.8568)</f>
        <v>119.16345670809619</v>
      </c>
    </row>
    <row r="10" spans="1:15" x14ac:dyDescent="0.3">
      <c r="A10" s="12" t="s">
        <v>216</v>
      </c>
      <c r="C10" s="21">
        <v>14700</v>
      </c>
      <c r="D10" s="63">
        <v>389.77202879999993</v>
      </c>
      <c r="E10" s="64">
        <f t="shared" si="0"/>
        <v>26515.103999999996</v>
      </c>
      <c r="F10" s="64">
        <f>D10/(C10/4046.8568)</f>
        <v>107.30282892510719</v>
      </c>
      <c r="G10" s="63">
        <v>448</v>
      </c>
      <c r="H10" s="64">
        <f>G10/(C10*0.000001)</f>
        <v>30476.190476190477</v>
      </c>
      <c r="I10" s="64">
        <f>G10/(C10/4046.8568)</f>
        <v>123.33277866666667</v>
      </c>
      <c r="J10" s="63">
        <v>398.48115599999994</v>
      </c>
      <c r="K10" s="64">
        <f>J10/(C10*0.000001)</f>
        <v>27107.561632653058</v>
      </c>
      <c r="L10" s="64">
        <f>J10/(C10/4046.8568)</f>
        <v>109.70042012452113</v>
      </c>
      <c r="M10" s="17">
        <v>244</v>
      </c>
      <c r="N10" s="18">
        <f>M10/(C10*0.000001)</f>
        <v>16598.639455782315</v>
      </c>
      <c r="O10" s="19">
        <f>M10/(C10/4046.8568)</f>
        <v>67.172316952380953</v>
      </c>
    </row>
    <row r="11" spans="1:15" x14ac:dyDescent="0.3">
      <c r="A11" s="12" t="s">
        <v>218</v>
      </c>
      <c r="C11" s="21">
        <v>11582</v>
      </c>
      <c r="D11" s="63">
        <v>648</v>
      </c>
      <c r="E11" s="64">
        <f t="shared" si="0"/>
        <v>55948.886202728369</v>
      </c>
      <c r="F11" s="64">
        <f>D11/(C11/4046.8568)</f>
        <v>226.41713058193747</v>
      </c>
      <c r="G11" s="63">
        <v>648</v>
      </c>
      <c r="H11" s="64">
        <f>G11/(C11*0.000001)</f>
        <v>55948.886202728369</v>
      </c>
      <c r="I11" s="64">
        <f>G11/(C11/4046.8568)</f>
        <v>226.41713058193747</v>
      </c>
      <c r="J11" s="63">
        <v>757</v>
      </c>
      <c r="K11" s="64">
        <f>J11/(C11*0.000001)</f>
        <v>65360.041443619411</v>
      </c>
      <c r="L11" s="64">
        <f>J11/(C11/4046.8568)</f>
        <v>264.50272816439303</v>
      </c>
      <c r="M11" s="17">
        <v>679</v>
      </c>
      <c r="N11" s="18">
        <f>M11/(C11*0.000001)</f>
        <v>58625.453289587291</v>
      </c>
      <c r="O11" s="19">
        <f>M11/(C11/4046.8568)</f>
        <v>237.2488142980487</v>
      </c>
    </row>
    <row r="12" spans="1:15" x14ac:dyDescent="0.3">
      <c r="A12" s="12" t="s">
        <v>4</v>
      </c>
      <c r="C12" s="21">
        <v>49322</v>
      </c>
      <c r="D12" s="63">
        <v>2319.8730911999996</v>
      </c>
      <c r="E12" s="64">
        <f t="shared" si="0"/>
        <v>47035.259948907173</v>
      </c>
      <c r="F12" s="64">
        <f>D12/(C12/4046.8568)</f>
        <v>190.34496156400266</v>
      </c>
      <c r="G12" s="63">
        <v>2296</v>
      </c>
      <c r="H12" s="64">
        <f>G12/(C12*0.000001)</f>
        <v>46551.234743116664</v>
      </c>
      <c r="I12" s="64">
        <f>G12/(C12/4046.8568)</f>
        <v>188.38618086857792</v>
      </c>
      <c r="J12" s="63">
        <v>2545.8518300000001</v>
      </c>
      <c r="K12" s="64">
        <f>J12/(C12*0.000001)</f>
        <v>51616.962613032731</v>
      </c>
      <c r="L12" s="64">
        <f>J12/(C12/4046.8568)</f>
        <v>208.88645614589726</v>
      </c>
      <c r="M12" s="17">
        <v>2818</v>
      </c>
      <c r="N12" s="18">
        <f>M12/(C12*0.000001)</f>
        <v>57134.747171647541</v>
      </c>
      <c r="O12" s="19">
        <f>M12/(C12/4046.8568)</f>
        <v>231.21614010786263</v>
      </c>
    </row>
    <row r="13" spans="1:15" x14ac:dyDescent="0.3">
      <c r="A13" s="12" t="s">
        <v>223</v>
      </c>
      <c r="C13" s="21">
        <v>6268</v>
      </c>
      <c r="D13" s="63">
        <v>333</v>
      </c>
      <c r="E13" s="64">
        <f t="shared" si="0"/>
        <v>53126.994256541162</v>
      </c>
      <c r="F13" s="64">
        <f>D13/(C13/4046.8568)</f>
        <v>214.99733797064454</v>
      </c>
      <c r="G13" s="63"/>
      <c r="H13" s="64"/>
      <c r="I13" s="64"/>
      <c r="J13" s="63">
        <v>299</v>
      </c>
      <c r="K13" s="64">
        <f>J13/(C13*0.000001)</f>
        <v>47702.616464582003</v>
      </c>
      <c r="L13" s="64">
        <f>J13/(C13/4046.8568)</f>
        <v>193.04565781748562</v>
      </c>
      <c r="M13" s="17">
        <v>232</v>
      </c>
      <c r="N13" s="18">
        <f>M13/(C13*0.000001)</f>
        <v>37013.401403956603</v>
      </c>
      <c r="O13" s="19">
        <f>M13/(C13/4046.8568)</f>
        <v>149.78793516273132</v>
      </c>
    </row>
    <row r="14" spans="1:15" x14ac:dyDescent="0.3">
      <c r="A14" s="12" t="s">
        <v>234</v>
      </c>
      <c r="C14" s="21">
        <v>34564</v>
      </c>
      <c r="D14" s="63">
        <v>1398</v>
      </c>
      <c r="E14" s="64">
        <f t="shared" si="0"/>
        <v>40446.707556995723</v>
      </c>
      <c r="F14" s="64">
        <f>D14/(C14/4046.8568)</f>
        <v>163.68203351463953</v>
      </c>
      <c r="G14" s="63">
        <v>1486</v>
      </c>
      <c r="H14" s="64">
        <f>G14/(C14*0.000001)</f>
        <v>42992.709177178571</v>
      </c>
      <c r="I14" s="64">
        <f>G14/(C14/4046.8568)</f>
        <v>173.98533748408749</v>
      </c>
      <c r="J14" s="63">
        <v>873</v>
      </c>
      <c r="K14" s="64">
        <f>J14/(C14*0.000001)</f>
        <v>25257.493345677587</v>
      </c>
      <c r="L14" s="64">
        <f>J14/(C14/4046.8568)</f>
        <v>102.21345869691008</v>
      </c>
      <c r="M14" s="17">
        <v>783</v>
      </c>
      <c r="N14" s="18">
        <f>M14/(C14*0.000001)</f>
        <v>22653.628052308763</v>
      </c>
      <c r="O14" s="19">
        <f>M14/(C14/4046.8568)</f>
        <v>91.675988728156469</v>
      </c>
    </row>
    <row r="15" spans="1:15" x14ac:dyDescent="0.3">
      <c r="A15" s="12" t="s">
        <v>297</v>
      </c>
      <c r="C15" s="21">
        <v>12353</v>
      </c>
      <c r="D15" s="63">
        <v>521.08559999999989</v>
      </c>
      <c r="E15" s="64">
        <f t="shared" si="0"/>
        <v>42182.919128956521</v>
      </c>
      <c r="F15" s="64">
        <f>D15/(C15/4046.8568)</f>
        <v>170.70823312086776</v>
      </c>
      <c r="G15" s="63"/>
      <c r="H15" s="64"/>
      <c r="I15" s="64"/>
      <c r="J15" s="63">
        <v>529</v>
      </c>
      <c r="K15" s="64">
        <f>J15/(C15*0.000001)</f>
        <v>42823.605601878087</v>
      </c>
      <c r="L15" s="64">
        <f>J15/(C15/4046.8568)</f>
        <v>173.30099953047844</v>
      </c>
      <c r="M15" s="17">
        <v>474</v>
      </c>
      <c r="N15" s="18">
        <f>M15/(C15*0.000001)</f>
        <v>38371.245851210231</v>
      </c>
      <c r="O15" s="19">
        <f>M15/(C15/4046.8568)</f>
        <v>155.28293719744192</v>
      </c>
    </row>
    <row r="16" spans="1:15" x14ac:dyDescent="0.3">
      <c r="A16" s="12" t="s">
        <v>238</v>
      </c>
      <c r="C16" s="21">
        <v>13693</v>
      </c>
      <c r="D16" s="63">
        <v>675</v>
      </c>
      <c r="E16" s="64">
        <f t="shared" si="0"/>
        <v>49295.260352004676</v>
      </c>
      <c r="F16" s="64">
        <f>D16/(C16/4046.8568)</f>
        <v>199.49085956328051</v>
      </c>
      <c r="G16" s="63">
        <v>675</v>
      </c>
      <c r="H16" s="64">
        <f>G16/(C16*0.000001)</f>
        <v>49295.260352004676</v>
      </c>
      <c r="I16" s="64">
        <f>G16/(C16/4046.8568)</f>
        <v>199.49085956328051</v>
      </c>
      <c r="J16" s="63">
        <v>619.85957599999995</v>
      </c>
      <c r="K16" s="64">
        <f>J16/(C16*0.000001)</f>
        <v>45268.354341634411</v>
      </c>
      <c r="L16" s="64">
        <f>J16/(C16/4046.8568)</f>
        <v>183.19454759225272</v>
      </c>
      <c r="M16" s="17">
        <v>682</v>
      </c>
      <c r="N16" s="18">
        <f>M16/(C16*0.000001)</f>
        <v>49806.470459358803</v>
      </c>
      <c r="O16" s="19">
        <f>M16/(C16/4046.8568)</f>
        <v>201.55965366245528</v>
      </c>
    </row>
    <row r="17" spans="1:15" x14ac:dyDescent="0.3">
      <c r="A17" s="12" t="s">
        <v>239</v>
      </c>
      <c r="C17" s="21">
        <v>35834</v>
      </c>
      <c r="D17" s="63">
        <v>1065.0989663999999</v>
      </c>
      <c r="E17" s="64">
        <f t="shared" si="0"/>
        <v>29723.13909694703</v>
      </c>
      <c r="F17" s="64">
        <f>D17/(C17/4046.8568)</f>
        <v>120.28528757182595</v>
      </c>
      <c r="G17" s="63">
        <v>509</v>
      </c>
      <c r="H17" s="64">
        <f>G17/(C17*0.000001)</f>
        <v>14204.386895127533</v>
      </c>
      <c r="I17" s="64">
        <f>G17/(C17/4046.8568)</f>
        <v>57.483119696377742</v>
      </c>
      <c r="J17" s="63">
        <v>1004</v>
      </c>
      <c r="K17" s="64">
        <f>J17/(C17*0.000001)</f>
        <v>28018.083384495174</v>
      </c>
      <c r="L17" s="64">
        <f>J17/(C17/4046.8568)</f>
        <v>113.38517126751131</v>
      </c>
      <c r="M17" s="17">
        <v>900</v>
      </c>
      <c r="N17" s="18">
        <f>M17/(C17*0.000001)</f>
        <v>25115.811798850256</v>
      </c>
      <c r="O17" s="19">
        <f>M17/(C17/4046.8568)</f>
        <v>101.64009376569739</v>
      </c>
    </row>
    <row r="18" spans="1:15" x14ac:dyDescent="0.3">
      <c r="A18" s="12" t="s">
        <v>240</v>
      </c>
      <c r="C18" s="21">
        <v>8371</v>
      </c>
      <c r="D18" s="63">
        <v>463</v>
      </c>
      <c r="E18" s="64">
        <f t="shared" si="0"/>
        <v>55309.998805399591</v>
      </c>
      <c r="F18" s="64">
        <f>D18/(C18/4046.8568)</f>
        <v>223.83164477362322</v>
      </c>
      <c r="G18" s="63">
        <v>463</v>
      </c>
      <c r="H18" s="64">
        <f>G18/(C18*0.000001)</f>
        <v>55309.998805399591</v>
      </c>
      <c r="I18" s="64">
        <f>G18/(C18/4046.8568)</f>
        <v>223.83164477362322</v>
      </c>
      <c r="J18" s="63">
        <v>419</v>
      </c>
      <c r="K18" s="64">
        <f>J18/(C18*0.000001)</f>
        <v>50053.757018277385</v>
      </c>
      <c r="L18" s="64">
        <f>J18/(C18/4046.8568)</f>
        <v>202.56038695496358</v>
      </c>
      <c r="M18" s="17">
        <v>376</v>
      </c>
      <c r="N18" s="18">
        <f>M18/(C18*0.000001)</f>
        <v>44916.975271771589</v>
      </c>
      <c r="O18" s="19">
        <f>M18/(C18/4046.8568)</f>
        <v>181.77256681400073</v>
      </c>
    </row>
    <row r="19" spans="1:15" x14ac:dyDescent="0.3">
      <c r="A19" s="12" t="s">
        <v>2</v>
      </c>
      <c r="C19" s="21">
        <v>37664</v>
      </c>
      <c r="D19" s="63">
        <v>1227</v>
      </c>
      <c r="E19" s="64">
        <f t="shared" si="0"/>
        <v>32577.527612574344</v>
      </c>
      <c r="F19" s="64">
        <f>D19/(C19/4046.8568)</f>
        <v>131.83658914613423</v>
      </c>
      <c r="G19" s="63">
        <v>1227</v>
      </c>
      <c r="H19" s="64">
        <f>G19/(C19*0.000001)</f>
        <v>32577.527612574344</v>
      </c>
      <c r="I19" s="64">
        <f>G19/(C19/4046.8568)</f>
        <v>131.83658914613423</v>
      </c>
      <c r="J19" s="63">
        <v>1458</v>
      </c>
      <c r="K19" s="64">
        <f>J19/(C19*0.000001)</f>
        <v>38710.705182667807</v>
      </c>
      <c r="L19" s="64">
        <f>J19/(C19/4046.8568)</f>
        <v>156.65668050127442</v>
      </c>
      <c r="M19" s="17">
        <v>1307</v>
      </c>
      <c r="N19" s="18">
        <f>M19/(C19*0.000001)</f>
        <v>34701.571792693292</v>
      </c>
      <c r="O19" s="19">
        <f>M19/(C19/4046.8568)</f>
        <v>140.43229177994903</v>
      </c>
    </row>
    <row r="20" spans="1:15" x14ac:dyDescent="0.3">
      <c r="A20" s="12" t="s">
        <v>315</v>
      </c>
      <c r="C20" s="21">
        <v>10935</v>
      </c>
      <c r="D20" s="63">
        <v>857</v>
      </c>
      <c r="E20" s="64">
        <f t="shared" si="0"/>
        <v>78372.199359853679</v>
      </c>
      <c r="F20" s="64">
        <f>D20/(C20/4046.8568)</f>
        <v>317.16106791037953</v>
      </c>
      <c r="G20" s="63">
        <v>857</v>
      </c>
      <c r="H20" s="64">
        <f>G20/(C20*0.000001)</f>
        <v>78372.199359853679</v>
      </c>
      <c r="I20" s="64">
        <f>G20/(C20/4046.8568)</f>
        <v>317.16106791037953</v>
      </c>
      <c r="J20" s="63">
        <v>925.36179559999982</v>
      </c>
      <c r="K20" s="64">
        <f>J20/(C20*0.000001)</f>
        <v>84623.84962048466</v>
      </c>
      <c r="L20" s="64">
        <f>J20/(C20/4046.8568)</f>
        <v>342.46060127883578</v>
      </c>
      <c r="M20" s="17">
        <v>952</v>
      </c>
      <c r="N20" s="18">
        <f>M20/(C20*0.000001)</f>
        <v>87059.899405578413</v>
      </c>
      <c r="O20" s="19">
        <f>M20/(C20/4046.8568)</f>
        <v>352.31894591678099</v>
      </c>
    </row>
    <row r="21" spans="1:15" x14ac:dyDescent="0.3">
      <c r="A21" s="12" t="s">
        <v>321</v>
      </c>
      <c r="C21" s="21">
        <v>49156</v>
      </c>
      <c r="D21" s="63">
        <v>2788.8501311999999</v>
      </c>
      <c r="E21" s="64">
        <f t="shared" si="0"/>
        <v>56734.684091463911</v>
      </c>
      <c r="F21" s="64">
        <f>D21/(C21/4046.8568)</f>
        <v>229.59714211139254</v>
      </c>
      <c r="G21" s="63">
        <v>2833</v>
      </c>
      <c r="H21" s="64">
        <f>G21/(C21*0.000001)</f>
        <v>57632.842379363661</v>
      </c>
      <c r="I21" s="64">
        <f>G21/(C21/4046.8568)</f>
        <v>233.23186008625601</v>
      </c>
      <c r="J21" s="63">
        <v>2592</v>
      </c>
      <c r="K21" s="64">
        <f>J21/(C21*0.000001)</f>
        <v>52730.083814793717</v>
      </c>
      <c r="L21" s="64">
        <f>J21/(C21/4046.8568)</f>
        <v>213.39109825046791</v>
      </c>
      <c r="M21" s="17">
        <v>3071</v>
      </c>
      <c r="N21" s="18">
        <f>M21/(C21*0.000001)</f>
        <v>62474.570754333145</v>
      </c>
      <c r="O21" s="19">
        <f>M21/(C21/4046.8568)</f>
        <v>252.82564148425422</v>
      </c>
    </row>
    <row r="22" spans="1:15" x14ac:dyDescent="0.3">
      <c r="A22" s="12" t="s">
        <v>245</v>
      </c>
      <c r="C22" s="21">
        <v>10278</v>
      </c>
      <c r="D22" s="63">
        <v>455</v>
      </c>
      <c r="E22" s="64">
        <f t="shared" si="0"/>
        <v>44269.313095933067</v>
      </c>
      <c r="F22" s="64">
        <f>D22/(C22/4046.8568)</f>
        <v>179.15157073360578</v>
      </c>
      <c r="G22" s="63">
        <v>455</v>
      </c>
      <c r="H22" s="64">
        <f>G22/(C22*0.000001)</f>
        <v>44269.313095933067</v>
      </c>
      <c r="I22" s="64">
        <f>G22/(C22/4046.8568)</f>
        <v>179.15157073360578</v>
      </c>
      <c r="J22" s="63">
        <v>405</v>
      </c>
      <c r="K22" s="64">
        <f>J22/(C22*0.000001)</f>
        <v>39404.553415061302</v>
      </c>
      <c r="L22" s="64">
        <f>J22/(C22/4046.8568)</f>
        <v>159.46458493870404</v>
      </c>
      <c r="M22" s="17">
        <v>363</v>
      </c>
      <c r="N22" s="18">
        <f>M22/(C22*0.000001)</f>
        <v>35318.155283129017</v>
      </c>
      <c r="O22" s="19">
        <f>M22/(C22/4046.8568)</f>
        <v>142.92751687098658</v>
      </c>
    </row>
    <row r="23" spans="1:15" x14ac:dyDescent="0.3">
      <c r="A23" s="12" t="s">
        <v>246</v>
      </c>
      <c r="C23" s="21">
        <v>7171</v>
      </c>
      <c r="D23" s="63">
        <v>510</v>
      </c>
      <c r="E23" s="64">
        <f t="shared" si="0"/>
        <v>71119.788035141552</v>
      </c>
      <c r="F23" s="64">
        <f>D23/(C23/4046.8568)</f>
        <v>287.81159782457115</v>
      </c>
      <c r="G23" s="63">
        <v>510</v>
      </c>
      <c r="H23" s="64">
        <f>G23/(C23*0.000001)</f>
        <v>71119.788035141552</v>
      </c>
      <c r="I23" s="64">
        <f>G23/(C23/4046.8568)</f>
        <v>287.81159782457115</v>
      </c>
      <c r="J23" s="63">
        <v>371</v>
      </c>
      <c r="K23" s="64">
        <f>J23/(C23*0.000001)</f>
        <v>51736.159531446108</v>
      </c>
      <c r="L23" s="64">
        <f>J23/(C23/4046.8568)</f>
        <v>209.36882900571746</v>
      </c>
      <c r="M23" s="17">
        <v>333</v>
      </c>
      <c r="N23" s="18">
        <f>M23/(C23*0.000001)</f>
        <v>46437.038070004186</v>
      </c>
      <c r="O23" s="19">
        <f>M23/(C23/4046.8568)</f>
        <v>187.9240432854553</v>
      </c>
    </row>
    <row r="24" spans="1:15" ht="36" x14ac:dyDescent="0.3">
      <c r="A24" s="12" t="s">
        <v>248</v>
      </c>
      <c r="C24" s="21">
        <v>16607</v>
      </c>
      <c r="D24" s="63">
        <v>806</v>
      </c>
      <c r="E24" s="64">
        <f t="shared" si="0"/>
        <v>48533.750827964112</v>
      </c>
      <c r="F24" s="64">
        <f>D24/(C24/4046.8568)</f>
        <v>196.4091395676522</v>
      </c>
      <c r="G24" s="63">
        <v>806</v>
      </c>
      <c r="H24" s="64">
        <f>G24/(C24*0.000001)</f>
        <v>48533.750827964112</v>
      </c>
      <c r="I24" s="64">
        <f>G24/(C24/4046.8568)</f>
        <v>196.4091395676522</v>
      </c>
      <c r="J24" s="63">
        <v>625</v>
      </c>
      <c r="K24" s="64">
        <f>J24/(C24*0.000001)</f>
        <v>37634.732341783587</v>
      </c>
      <c r="L24" s="64">
        <f>J24/(C24/4046.8568)</f>
        <v>152.30237249352683</v>
      </c>
      <c r="M24" s="17">
        <v>560</v>
      </c>
      <c r="N24" s="18">
        <f>M24/(C24*0.000001)</f>
        <v>33720.720178238094</v>
      </c>
      <c r="O24" s="19">
        <f>M24/(C24/4046.8568)</f>
        <v>136.46292575420006</v>
      </c>
    </row>
    <row r="25" spans="1:15" x14ac:dyDescent="0.3">
      <c r="A25" s="12" t="s">
        <v>313</v>
      </c>
      <c r="C25" s="21">
        <v>11759</v>
      </c>
      <c r="D25" s="63">
        <v>610</v>
      </c>
      <c r="E25" s="64">
        <f t="shared" si="0"/>
        <v>51875.159452334388</v>
      </c>
      <c r="F25" s="64">
        <f>D25/(C25/4046.8568)</f>
        <v>209.93134178076366</v>
      </c>
      <c r="G25" s="63">
        <v>610</v>
      </c>
      <c r="H25" s="64">
        <f>G25/(C25*0.000001)</f>
        <v>51875.159452334388</v>
      </c>
      <c r="I25" s="64">
        <f>G25/(C25/4046.8568)</f>
        <v>209.93134178076366</v>
      </c>
      <c r="J25" s="63">
        <v>601</v>
      </c>
      <c r="K25" s="64">
        <f>J25/(C25*0.000001)</f>
        <v>51109.788247299948</v>
      </c>
      <c r="L25" s="64">
        <f>J25/(C25/4046.8568)</f>
        <v>206.83399411514586</v>
      </c>
      <c r="M25" s="17">
        <v>539</v>
      </c>
      <c r="N25" s="18">
        <f>M25/(C25*0.000001)</f>
        <v>45837.23105706268</v>
      </c>
      <c r="O25" s="19">
        <f>M25/(C25/4046.8568)</f>
        <v>185.49671019644526</v>
      </c>
    </row>
    <row r="26" spans="1:15" x14ac:dyDescent="0.3">
      <c r="A26" s="12" t="s">
        <v>250</v>
      </c>
      <c r="C26" s="21">
        <v>7771</v>
      </c>
      <c r="D26" s="63">
        <v>398</v>
      </c>
      <c r="E26" s="64">
        <f t="shared" si="0"/>
        <v>51216.059709175141</v>
      </c>
      <c r="F26" s="64">
        <f>D26/(C26/4046.8568)</f>
        <v>207.26405950328143</v>
      </c>
      <c r="G26" s="63">
        <v>398</v>
      </c>
      <c r="H26" s="64">
        <f>G26/(C26*0.000001)</f>
        <v>51216.059709175141</v>
      </c>
      <c r="I26" s="64">
        <f>G26/(C26/4046.8568)</f>
        <v>207.26405950328143</v>
      </c>
      <c r="J26" s="63">
        <v>414</v>
      </c>
      <c r="K26" s="64">
        <f>J26/(C26*0.000001)</f>
        <v>53274.996782910828</v>
      </c>
      <c r="L26" s="64">
        <f>J26/(C26/4046.8568)</f>
        <v>215.59628300090077</v>
      </c>
      <c r="M26" s="17">
        <v>429</v>
      </c>
      <c r="N26" s="18">
        <f>M26/(C26*0.000001)</f>
        <v>55205.250289538031</v>
      </c>
      <c r="O26" s="19">
        <f>M26/(C26/4046.8568)</f>
        <v>223.40774252991892</v>
      </c>
    </row>
    <row r="27" spans="1:15" x14ac:dyDescent="0.3">
      <c r="A27" s="12" t="s">
        <v>251</v>
      </c>
      <c r="C27" s="21">
        <v>29241</v>
      </c>
      <c r="D27" s="63">
        <v>894.18288959999984</v>
      </c>
      <c r="E27" s="64">
        <f t="shared" si="0"/>
        <v>30579.764358264078</v>
      </c>
      <c r="F27" s="64">
        <f>D27/(C27/4046.8568)</f>
        <v>123.7519273356386</v>
      </c>
      <c r="G27" s="63">
        <v>558</v>
      </c>
      <c r="H27" s="64">
        <f>G27/(C27*0.000001)</f>
        <v>19082.794706063403</v>
      </c>
      <c r="I27" s="64">
        <f>G27/(C27/4046.8568)</f>
        <v>77.225337519236689</v>
      </c>
      <c r="J27" s="63">
        <v>692</v>
      </c>
      <c r="K27" s="64">
        <f>J27/(C27*0.000001)</f>
        <v>23665.401320064295</v>
      </c>
      <c r="L27" s="64">
        <f>J27/(C27/4046.8568)</f>
        <v>95.770490256831152</v>
      </c>
      <c r="M27" s="17">
        <v>620</v>
      </c>
      <c r="N27" s="18">
        <f>M27/(C27*0.000001)</f>
        <v>21203.105228959339</v>
      </c>
      <c r="O27" s="19">
        <f>M27/(C27/4046.8568)</f>
        <v>85.805930576929654</v>
      </c>
    </row>
    <row r="28" spans="1:15" x14ac:dyDescent="0.3">
      <c r="A28" s="12" t="s">
        <v>252</v>
      </c>
      <c r="C28" s="21">
        <v>4310</v>
      </c>
      <c r="D28" s="63">
        <v>230</v>
      </c>
      <c r="E28" s="64">
        <f t="shared" si="0"/>
        <v>53364.269141531331</v>
      </c>
      <c r="F28" s="64">
        <f>D28/(C28/4046.8568)</f>
        <v>215.9575554524362</v>
      </c>
      <c r="G28" s="63">
        <v>230</v>
      </c>
      <c r="H28" s="64">
        <f>G28/(C28*0.000001)</f>
        <v>53364.269141531331</v>
      </c>
      <c r="I28" s="64">
        <f>G28/(C28/4046.8568)</f>
        <v>215.9575554524362</v>
      </c>
      <c r="J28" s="63">
        <v>207</v>
      </c>
      <c r="K28" s="64">
        <f>J28/(C28*0.000001)</f>
        <v>48027.842227378198</v>
      </c>
      <c r="L28" s="64">
        <f>J28/(C28/4046.8568)</f>
        <v>194.36179990719256</v>
      </c>
      <c r="M28" s="17">
        <v>196</v>
      </c>
      <c r="N28" s="18">
        <f>M28/(C28*0.000001)</f>
        <v>45475.638051044087</v>
      </c>
      <c r="O28" s="19">
        <f>M28/(C28/4046.8568)</f>
        <v>184.03339508120649</v>
      </c>
    </row>
    <row r="29" spans="1:15" x14ac:dyDescent="0.3">
      <c r="A29" s="12" t="s">
        <v>3</v>
      </c>
      <c r="C29" s="21">
        <v>12325</v>
      </c>
      <c r="D29" s="63">
        <v>227.19332159999996</v>
      </c>
      <c r="E29" s="64">
        <f t="shared" si="0"/>
        <v>18433.535221095332</v>
      </c>
      <c r="F29" s="64">
        <f>D29/(C29/4046.8568)</f>
        <v>74.597877357529143</v>
      </c>
      <c r="G29" s="63">
        <v>354</v>
      </c>
      <c r="H29" s="64">
        <f>G29/(C29*0.000001)</f>
        <v>28722.109533468563</v>
      </c>
      <c r="I29" s="64">
        <f>G29/(C29/4046.8568)</f>
        <v>116.23426427586206</v>
      </c>
      <c r="J29" s="63">
        <v>163.82003079999998</v>
      </c>
      <c r="K29" s="64">
        <f>J29/(C29*0.000001)</f>
        <v>13291.686068965517</v>
      </c>
      <c r="L29" s="64">
        <f>J29/(C29/4046.8568)</f>
        <v>53.789550151658361</v>
      </c>
      <c r="M29" s="17">
        <v>176</v>
      </c>
      <c r="N29" s="18">
        <f>M29/(C29*0.000001)</f>
        <v>14279.918864097364</v>
      </c>
      <c r="O29" s="19">
        <f>M29/(C29/4046.8568)</f>
        <v>57.788786758620688</v>
      </c>
    </row>
    <row r="30" spans="1:15" x14ac:dyDescent="0.3">
      <c r="A30" s="12" t="s">
        <v>254</v>
      </c>
      <c r="C30" s="21">
        <v>11327</v>
      </c>
      <c r="D30" s="63">
        <v>304.31399039999997</v>
      </c>
      <c r="E30" s="64">
        <f t="shared" si="0"/>
        <v>26866.247938553894</v>
      </c>
      <c r="F30" s="64">
        <f>D30/(C30/4046.8568)</f>
        <v>108.72385816062281</v>
      </c>
      <c r="G30" s="63">
        <v>584</v>
      </c>
      <c r="H30" s="64">
        <f>G30/(C30*0.000001)</f>
        <v>51558.223713251522</v>
      </c>
      <c r="I30" s="64">
        <f>G30/(C30/4046.8568)</f>
        <v>208.64874822989319</v>
      </c>
      <c r="J30" s="63">
        <v>245.73004619999998</v>
      </c>
      <c r="K30" s="64">
        <f>J30/(C30*0.000001)</f>
        <v>21694.186121656217</v>
      </c>
      <c r="L30" s="64">
        <f>J30/(C30/4046.8568)</f>
        <v>87.793264626890092</v>
      </c>
      <c r="M30" s="17">
        <v>133</v>
      </c>
      <c r="N30" s="18">
        <f>M30/(C30*0.000001)</f>
        <v>11741.855742915159</v>
      </c>
      <c r="O30" s="19">
        <f>M30/(C30/4046.8568)</f>
        <v>47.517608757835262</v>
      </c>
    </row>
    <row r="31" spans="1:15" x14ac:dyDescent="0.3">
      <c r="A31" s="12" t="s">
        <v>5</v>
      </c>
      <c r="C31" s="21">
        <v>7343</v>
      </c>
      <c r="D31" s="63">
        <v>369</v>
      </c>
      <c r="E31" s="64">
        <f t="shared" si="0"/>
        <v>50251.940623723276</v>
      </c>
      <c r="F31" s="64">
        <f>D31/(C31/4046.8568)</f>
        <v>203.36240762631076</v>
      </c>
      <c r="G31" s="63">
        <v>369</v>
      </c>
      <c r="H31" s="64">
        <f>G31/(C31*0.000001)</f>
        <v>50251.940623723276</v>
      </c>
      <c r="I31" s="64">
        <f>G31/(C31/4046.8568)</f>
        <v>203.36240762631076</v>
      </c>
      <c r="J31" s="63">
        <v>393</v>
      </c>
      <c r="K31" s="64">
        <f>J31/(C31*0.000001)</f>
        <v>53520.359526079264</v>
      </c>
      <c r="L31" s="64">
        <f>J31/(C31/4046.8568)</f>
        <v>216.58923088655862</v>
      </c>
      <c r="M31" s="17">
        <v>352</v>
      </c>
      <c r="N31" s="18">
        <f>M31/(C31*0.000001)</f>
        <v>47936.810567887784</v>
      </c>
      <c r="O31" s="19">
        <f>M31/(C31/4046.8568)</f>
        <v>193.99340781696853</v>
      </c>
    </row>
    <row r="32" spans="1:15" x14ac:dyDescent="0.3">
      <c r="A32" s="12" t="s">
        <v>6</v>
      </c>
      <c r="C32" s="21">
        <v>18989</v>
      </c>
      <c r="D32" s="63">
        <v>953</v>
      </c>
      <c r="E32" s="64">
        <f t="shared" si="0"/>
        <v>50186.950339670337</v>
      </c>
      <c r="F32" s="64">
        <f>D32/(C32/4046.8568)</f>
        <v>203.0994012533572</v>
      </c>
      <c r="G32" s="63">
        <v>953</v>
      </c>
      <c r="H32" s="64">
        <f>G32/(C32*0.000001)</f>
        <v>50186.950339670337</v>
      </c>
      <c r="I32" s="64">
        <f>G32/(C32/4046.8568)</f>
        <v>203.0994012533572</v>
      </c>
      <c r="J32" s="63">
        <v>968</v>
      </c>
      <c r="K32" s="64">
        <f>J32/(C32*0.000001)</f>
        <v>50976.881352361896</v>
      </c>
      <c r="L32" s="64">
        <f>J32/(C32/4046.8568)</f>
        <v>206.29613894359892</v>
      </c>
      <c r="M32" s="17">
        <v>868</v>
      </c>
      <c r="N32" s="18">
        <f>M32/(C32*0.000001)</f>
        <v>45710.674601084844</v>
      </c>
      <c r="O32" s="19">
        <f>M32/(C32/4046.8568)</f>
        <v>184.98455434198746</v>
      </c>
    </row>
    <row r="33" spans="1:15" x14ac:dyDescent="0.3">
      <c r="A33" s="12" t="s">
        <v>255</v>
      </c>
      <c r="C33" s="21">
        <v>51116</v>
      </c>
      <c r="D33" s="63">
        <v>1939</v>
      </c>
      <c r="E33" s="64">
        <f t="shared" si="0"/>
        <v>37933.328116441036</v>
      </c>
      <c r="F33" s="64">
        <f>D33/(C33/4046.8568)</f>
        <v>153.5107468346506</v>
      </c>
      <c r="G33" s="63">
        <v>1939</v>
      </c>
      <c r="H33" s="64">
        <f>G33/(C33*0.000001)</f>
        <v>37933.328116441036</v>
      </c>
      <c r="I33" s="64">
        <f>G33/(C33/4046.8568)</f>
        <v>153.5107468346506</v>
      </c>
      <c r="J33" s="63">
        <v>1799</v>
      </c>
      <c r="K33" s="64">
        <f>J33/(C33*0.000001)</f>
        <v>35194.459660380315</v>
      </c>
      <c r="L33" s="64">
        <f>J33/(C33/4046.8568)</f>
        <v>142.42693839893576</v>
      </c>
      <c r="M33" s="17">
        <v>1613</v>
      </c>
      <c r="N33" s="18">
        <f>M33/(C33*0.000001)</f>
        <v>31555.677283042496</v>
      </c>
      <c r="O33" s="19">
        <f>M33/(C33/4046.8568)</f>
        <v>127.70130719148602</v>
      </c>
    </row>
    <row r="34" spans="1:15" x14ac:dyDescent="0.3">
      <c r="A34" s="12" t="s">
        <v>258</v>
      </c>
      <c r="C34" s="21">
        <v>9674</v>
      </c>
      <c r="D34" s="63">
        <v>675.32693759999984</v>
      </c>
      <c r="E34" s="64">
        <f t="shared" si="0"/>
        <v>69808.449204052085</v>
      </c>
      <c r="F34" s="64">
        <f>D34/(C34/4046.8568)</f>
        <v>282.50479735887279</v>
      </c>
      <c r="G34" s="63">
        <v>624</v>
      </c>
      <c r="H34" s="64">
        <f>G34/(C34*0.000001)</f>
        <v>64502.790986148437</v>
      </c>
      <c r="I34" s="64">
        <f>G34/(C34/4046.8568)</f>
        <v>261.03355832127352</v>
      </c>
      <c r="J34" s="63">
        <v>532</v>
      </c>
      <c r="K34" s="64">
        <f>J34/(C34*0.000001)</f>
        <v>54992.764109985525</v>
      </c>
      <c r="L34" s="64">
        <f>J34/(C34/4046.8568)</f>
        <v>222.54784138929091</v>
      </c>
      <c r="M34" s="17">
        <v>477</v>
      </c>
      <c r="N34" s="18">
        <f>M34/(C34*0.000001)</f>
        <v>49307.421955757702</v>
      </c>
      <c r="O34" s="19">
        <f>M34/(C34/4046.8568)</f>
        <v>199.54007583212737</v>
      </c>
    </row>
    <row r="35" spans="1:15" x14ac:dyDescent="0.3">
      <c r="A35" s="12" t="s">
        <v>318</v>
      </c>
      <c r="C35" s="21">
        <v>13440</v>
      </c>
      <c r="D35" s="63">
        <v>655</v>
      </c>
      <c r="E35" s="64">
        <f t="shared" ref="E35:E66" si="1">D35/(C35*0.000001)</f>
        <v>48735.119047619053</v>
      </c>
      <c r="F35" s="64">
        <f>D35/(C35/4046.8568)</f>
        <v>197.22404791666668</v>
      </c>
      <c r="G35" s="63">
        <v>655</v>
      </c>
      <c r="H35" s="64">
        <f>G35/(C35*0.000001)</f>
        <v>48735.119047619053</v>
      </c>
      <c r="I35" s="64">
        <f>G35/(C35/4046.8568)</f>
        <v>197.22404791666668</v>
      </c>
      <c r="J35" s="63">
        <v>604.36308659999997</v>
      </c>
      <c r="K35" s="64">
        <f>J35/(C35*0.000001)</f>
        <v>44967.491562499999</v>
      </c>
      <c r="L35" s="64">
        <f>J35/(C35/4046.8568)</f>
        <v>181.97699900864575</v>
      </c>
      <c r="M35" s="17">
        <v>599</v>
      </c>
      <c r="N35" s="18">
        <f>M35/(C35*0.000001)</f>
        <v>44568.452380952382</v>
      </c>
      <c r="O35" s="19">
        <f>M35/(C35/4046.8568)</f>
        <v>180.36214458333333</v>
      </c>
    </row>
    <row r="36" spans="1:15" x14ac:dyDescent="0.3">
      <c r="A36" s="12" t="s">
        <v>260</v>
      </c>
      <c r="C36" s="21">
        <v>22716</v>
      </c>
      <c r="D36" s="63">
        <v>1292</v>
      </c>
      <c r="E36" s="64">
        <f t="shared" si="1"/>
        <v>56876.210600457824</v>
      </c>
      <c r="F36" s="64">
        <f>D36/(C36/4046.8568)</f>
        <v>230.16987962669484</v>
      </c>
      <c r="G36" s="63">
        <v>1292</v>
      </c>
      <c r="H36" s="64">
        <f>G36/(C36*0.000001)</f>
        <v>56876.210600457824</v>
      </c>
      <c r="I36" s="64">
        <f>G36/(C36/4046.8568)</f>
        <v>230.16987962669484</v>
      </c>
      <c r="J36" s="63">
        <v>1075</v>
      </c>
      <c r="K36" s="64">
        <f>J36/(C36*0.000001)</f>
        <v>47323.472442331396</v>
      </c>
      <c r="L36" s="64">
        <f>J36/(C36/4046.8568)</f>
        <v>191.51131625286141</v>
      </c>
      <c r="M36" s="17">
        <v>964</v>
      </c>
      <c r="N36" s="18">
        <f>M36/(C36*0.000001)</f>
        <v>42437.048776192991</v>
      </c>
      <c r="O36" s="19">
        <f>M36/(C36/4046.8568)</f>
        <v>171.73665941186829</v>
      </c>
    </row>
    <row r="37" spans="1:15" x14ac:dyDescent="0.3">
      <c r="A37" s="12" t="s">
        <v>7</v>
      </c>
      <c r="C37" s="21">
        <v>11279</v>
      </c>
      <c r="D37" s="63">
        <v>572</v>
      </c>
      <c r="E37" s="64">
        <f t="shared" si="1"/>
        <v>50713.715754942816</v>
      </c>
      <c r="F37" s="64">
        <f>D37/(C37/4046.8568)</f>
        <v>205.23114545615746</v>
      </c>
      <c r="G37" s="63">
        <v>572</v>
      </c>
      <c r="H37" s="64">
        <f>G37/(C37*0.000001)</f>
        <v>50713.715754942816</v>
      </c>
      <c r="I37" s="64">
        <f>G37/(C37/4046.8568)</f>
        <v>205.23114545615746</v>
      </c>
      <c r="J37" s="63">
        <v>568</v>
      </c>
      <c r="K37" s="64">
        <f>J37/(C37*0.000001)</f>
        <v>50359.074386027132</v>
      </c>
      <c r="L37" s="64">
        <f>J37/(C37/4046.8568)</f>
        <v>203.79596262079974</v>
      </c>
      <c r="M37" s="17">
        <v>509</v>
      </c>
      <c r="N37" s="18">
        <f>M37/(C37*0.000001)</f>
        <v>45128.114194520793</v>
      </c>
      <c r="O37" s="19">
        <f>M37/(C37/4046.8568)</f>
        <v>182.62701579927298</v>
      </c>
    </row>
    <row r="38" spans="1:15" x14ac:dyDescent="0.3">
      <c r="A38" s="12" t="s">
        <v>8</v>
      </c>
      <c r="C38" s="21">
        <v>5169</v>
      </c>
      <c r="D38" s="63">
        <v>227.19332159999996</v>
      </c>
      <c r="E38" s="64">
        <f t="shared" si="1"/>
        <v>43953.051189785248</v>
      </c>
      <c r="F38" s="64">
        <f>D38/(C38/4046.8568)</f>
        <v>177.87170408813054</v>
      </c>
      <c r="G38" s="63">
        <v>306</v>
      </c>
      <c r="H38" s="64">
        <f>G38/(C38*0.000001)</f>
        <v>59199.071387115495</v>
      </c>
      <c r="I38" s="64">
        <f>G38/(C38/4046.8568)</f>
        <v>239.57016459663376</v>
      </c>
      <c r="J38" s="63">
        <v>245.73004619999998</v>
      </c>
      <c r="K38" s="64">
        <f>J38/(C38*0.000001)</f>
        <v>47539.184793964014</v>
      </c>
      <c r="L38" s="64">
        <f>J38/(C38/4046.8568)</f>
        <v>192.38427324990985</v>
      </c>
      <c r="M38" s="17">
        <v>254</v>
      </c>
      <c r="N38" s="18">
        <f>M38/(C38*0.000001)</f>
        <v>49139.098471657962</v>
      </c>
      <c r="O38" s="19">
        <f>M38/(C38/4046.8568)</f>
        <v>198.85889479589864</v>
      </c>
    </row>
    <row r="39" spans="1:15" x14ac:dyDescent="0.3">
      <c r="A39" s="12" t="s">
        <v>9</v>
      </c>
      <c r="C39" s="21">
        <v>46197</v>
      </c>
      <c r="D39" s="63">
        <v>1584.1002239999998</v>
      </c>
      <c r="E39" s="64">
        <f t="shared" si="1"/>
        <v>34290.110266900447</v>
      </c>
      <c r="F39" s="64">
        <f>D39/(C39/4046.8568)</f>
        <v>138.76716590635587</v>
      </c>
      <c r="G39" s="63">
        <v>1653</v>
      </c>
      <c r="H39" s="64">
        <f>G39/(C39*0.000001)</f>
        <v>35781.544256120535</v>
      </c>
      <c r="I39" s="64">
        <f>G39/(C39/4046.8568)</f>
        <v>144.80278568738228</v>
      </c>
      <c r="J39" s="63">
        <v>1589.4970555999998</v>
      </c>
      <c r="K39" s="64">
        <f>J39/(C39*0.000001)</f>
        <v>34406.932389549103</v>
      </c>
      <c r="L39" s="64">
        <f>J39/(C39/4046.8568)</f>
        <v>139.23992830778701</v>
      </c>
      <c r="M39" s="17">
        <v>1634</v>
      </c>
      <c r="N39" s="18">
        <f>M39/(C39*0.000001)</f>
        <v>35370.262138234088</v>
      </c>
      <c r="O39" s="19">
        <f>M39/(C39/4046.8568)</f>
        <v>143.13838585189515</v>
      </c>
    </row>
    <row r="40" spans="1:15" x14ac:dyDescent="0.3">
      <c r="A40" s="12" t="s">
        <v>264</v>
      </c>
      <c r="C40" s="21">
        <v>29055</v>
      </c>
      <c r="D40" s="63">
        <v>868</v>
      </c>
      <c r="E40" s="64">
        <f t="shared" si="1"/>
        <v>29874.37618310102</v>
      </c>
      <c r="F40" s="64">
        <f>D40/(C40/4046.8568)</f>
        <v>120.89732240234038</v>
      </c>
      <c r="G40" s="63">
        <v>868</v>
      </c>
      <c r="H40" s="64">
        <f>G40/(C40*0.000001)</f>
        <v>29874.37618310102</v>
      </c>
      <c r="I40" s="64">
        <f>G40/(C40/4046.8568)</f>
        <v>120.89732240234038</v>
      </c>
      <c r="J40" s="63">
        <v>706.19715979999989</v>
      </c>
      <c r="K40" s="64">
        <f>J40/(C40*0.000001)</f>
        <v>24305.529506109102</v>
      </c>
      <c r="L40" s="64">
        <f>J40/(C40/4046.8568)</f>
        <v>98.360997359398255</v>
      </c>
      <c r="M40" s="17">
        <v>635</v>
      </c>
      <c r="N40" s="18">
        <f>M40/(C40*0.000001)</f>
        <v>21855.102392015146</v>
      </c>
      <c r="O40" s="19">
        <f>M40/(C40/4046.8568)</f>
        <v>88.444469729822742</v>
      </c>
    </row>
    <row r="41" spans="1:15" x14ac:dyDescent="0.3">
      <c r="A41" s="12" t="s">
        <v>265</v>
      </c>
      <c r="C41" s="21">
        <v>12939</v>
      </c>
      <c r="D41" s="63">
        <v>931</v>
      </c>
      <c r="E41" s="64">
        <f t="shared" si="1"/>
        <v>71953.010279001479</v>
      </c>
      <c r="F41" s="64">
        <f>D41/(C41/4046.8568)</f>
        <v>291.183528928047</v>
      </c>
      <c r="G41" s="63">
        <v>931</v>
      </c>
      <c r="H41" s="64">
        <f>G41/(C41*0.000001)</f>
        <v>71953.010279001479</v>
      </c>
      <c r="I41" s="64">
        <f>G41/(C41/4046.8568)</f>
        <v>291.183528928047</v>
      </c>
      <c r="J41" s="63">
        <v>950</v>
      </c>
      <c r="K41" s="64">
        <f>J41/(C41*0.000001)</f>
        <v>73421.439060205579</v>
      </c>
      <c r="L41" s="64">
        <f>J41/(C41/4046.8568)</f>
        <v>297.12604992657856</v>
      </c>
      <c r="M41" s="17">
        <v>852</v>
      </c>
      <c r="N41" s="18">
        <f>M41/(C41*0.000001)</f>
        <v>65847.437978205431</v>
      </c>
      <c r="O41" s="19">
        <f>M41/(C41/4046.8568)</f>
        <v>266.47515214467887</v>
      </c>
    </row>
    <row r="42" spans="1:15" x14ac:dyDescent="0.3">
      <c r="A42" s="12" t="s">
        <v>266</v>
      </c>
      <c r="C42" s="21">
        <v>16144</v>
      </c>
      <c r="D42" s="63">
        <v>819.14656319999983</v>
      </c>
      <c r="E42" s="64">
        <f t="shared" si="1"/>
        <v>50740.000198216047</v>
      </c>
      <c r="F42" s="64">
        <f>D42/(C42/4046.8568)</f>
        <v>205.33751483415196</v>
      </c>
      <c r="G42" s="63">
        <v>884</v>
      </c>
      <c r="H42" s="64">
        <f>G42/(C42*0.000001)</f>
        <v>54757.185332011897</v>
      </c>
      <c r="I42" s="64">
        <f>G42/(C42/4046.8568)</f>
        <v>221.59448780971258</v>
      </c>
      <c r="J42" s="63">
        <v>653</v>
      </c>
      <c r="K42" s="64">
        <f>J42/(C42*0.000001)</f>
        <v>40448.463825569874</v>
      </c>
      <c r="L42" s="64">
        <f>J42/(C42/4046.8568)</f>
        <v>163.68914088206145</v>
      </c>
      <c r="M42" s="17">
        <v>585</v>
      </c>
      <c r="N42" s="18">
        <f>M42/(C42*0.000001)</f>
        <v>36236.372646184347</v>
      </c>
      <c r="O42" s="19">
        <f>M42/(C42/4046.8568)</f>
        <v>146.6434110505451</v>
      </c>
    </row>
    <row r="43" spans="1:15" x14ac:dyDescent="0.3">
      <c r="A43" s="12" t="s">
        <v>268</v>
      </c>
      <c r="C43" s="21">
        <v>7577</v>
      </c>
      <c r="D43" s="63">
        <v>448.1336159999999</v>
      </c>
      <c r="E43" s="64">
        <f t="shared" si="1"/>
        <v>59143.937706216173</v>
      </c>
      <c r="F43" s="64">
        <f>D43/(C43/4046.8568)</f>
        <v>239.34704648517732</v>
      </c>
      <c r="G43" s="63">
        <v>435</v>
      </c>
      <c r="H43" s="64">
        <f>G43/(C43*0.000001)</f>
        <v>57410.584664115086</v>
      </c>
      <c r="I43" s="64">
        <f>G43/(C43/4046.8568)</f>
        <v>232.33241493994987</v>
      </c>
      <c r="J43" s="63">
        <v>524.66685539999992</v>
      </c>
      <c r="K43" s="64">
        <f>J43/(C43*0.000001)</f>
        <v>69244.668787118906</v>
      </c>
      <c r="L43" s="64">
        <f>J43/(C43/4046.8568)</f>
        <v>280.22325874489991</v>
      </c>
      <c r="M43" s="17">
        <v>412</v>
      </c>
      <c r="N43" s="18">
        <f>M43/(C43*0.000001)</f>
        <v>54375.082486472224</v>
      </c>
      <c r="O43" s="19">
        <f>M43/(C43/4046.8568)</f>
        <v>220.04817231094103</v>
      </c>
    </row>
    <row r="44" spans="1:15" x14ac:dyDescent="0.3">
      <c r="A44" s="12" t="s">
        <v>66</v>
      </c>
      <c r="C44" s="21">
        <v>3293</v>
      </c>
      <c r="D44" s="63">
        <v>153</v>
      </c>
      <c r="E44" s="64">
        <f t="shared" si="1"/>
        <v>46462.192529608263</v>
      </c>
      <c r="F44" s="64">
        <f>D44/(C44/4046.8568)</f>
        <v>188.02583978135439</v>
      </c>
      <c r="G44" s="63">
        <v>153</v>
      </c>
      <c r="H44" s="64">
        <f>G44/(C44*0.000001)</f>
        <v>46462.192529608263</v>
      </c>
      <c r="I44" s="64">
        <f>G44/(C44/4046.8568)</f>
        <v>188.02583978135439</v>
      </c>
      <c r="J44" s="63">
        <v>189</v>
      </c>
      <c r="K44" s="64">
        <f>J44/(C44*0.000001)</f>
        <v>57394.473124810203</v>
      </c>
      <c r="L44" s="64">
        <f>J44/(C44/4046.8568)</f>
        <v>232.26721384755541</v>
      </c>
      <c r="M44" s="17">
        <v>225</v>
      </c>
      <c r="N44" s="18">
        <f>M44/(C44*0.000001)</f>
        <v>68326.753720012144</v>
      </c>
      <c r="O44" s="19">
        <f>M44/(C44/4046.8568)</f>
        <v>276.50858791375646</v>
      </c>
    </row>
    <row r="45" spans="1:15" x14ac:dyDescent="0.3">
      <c r="A45" s="12" t="s">
        <v>11</v>
      </c>
      <c r="C45" s="21">
        <v>8821</v>
      </c>
      <c r="D45" s="63">
        <v>479</v>
      </c>
      <c r="E45" s="64">
        <f t="shared" si="1"/>
        <v>54302.23330688131</v>
      </c>
      <c r="F45" s="64">
        <f>D45/(C45/4046.8568)</f>
        <v>219.75336211313908</v>
      </c>
      <c r="G45" s="63">
        <v>479</v>
      </c>
      <c r="H45" s="64">
        <f>G45/(C45*0.000001)</f>
        <v>54302.23330688131</v>
      </c>
      <c r="I45" s="64">
        <f>G45/(C45/4046.8568)</f>
        <v>219.75336211313908</v>
      </c>
      <c r="J45" s="63">
        <v>493</v>
      </c>
      <c r="K45" s="64">
        <f>J45/(C45*0.000001)</f>
        <v>55889.35494841855</v>
      </c>
      <c r="L45" s="64">
        <f>J45/(C45/4046.8568)</f>
        <v>226.17621612062123</v>
      </c>
      <c r="M45" s="17">
        <v>507</v>
      </c>
      <c r="N45" s="18">
        <f>M45/(C45*0.000001)</f>
        <v>57476.476589955797</v>
      </c>
      <c r="O45" s="19">
        <f>M45/(C45/4046.8568)</f>
        <v>232.59907012810336</v>
      </c>
    </row>
    <row r="46" spans="1:15" x14ac:dyDescent="0.3">
      <c r="A46" s="12" t="s">
        <v>269</v>
      </c>
      <c r="C46" s="21">
        <v>25067</v>
      </c>
      <c r="D46" s="63">
        <v>1021.3277759999999</v>
      </c>
      <c r="E46" s="64">
        <f t="shared" si="1"/>
        <v>40743.917341524713</v>
      </c>
      <c r="F46" s="64">
        <f>D46/(C46/4046.8568)</f>
        <v>164.8847989521872</v>
      </c>
      <c r="G46" s="63">
        <v>1142</v>
      </c>
      <c r="H46" s="64">
        <f>G46/(C46*0.000001)</f>
        <v>45557.904815095542</v>
      </c>
      <c r="I46" s="64">
        <f>G46/(C46/4046.8568)</f>
        <v>184.36631689472216</v>
      </c>
      <c r="J46" s="63">
        <v>874.44475899999998</v>
      </c>
      <c r="K46" s="64">
        <f>J46/(C46*0.000001)</f>
        <v>34884.300434834644</v>
      </c>
      <c r="L46" s="64">
        <f>J46/(C46/4046.8568)</f>
        <v>141.17176842795354</v>
      </c>
      <c r="M46" s="17">
        <v>732</v>
      </c>
      <c r="N46" s="18">
        <f>M46/(C46*0.000001)</f>
        <v>29201.739338572628</v>
      </c>
      <c r="O46" s="19">
        <f>M46/(C46/4046.8568)</f>
        <v>118.17525741413013</v>
      </c>
    </row>
    <row r="47" spans="1:15" x14ac:dyDescent="0.3">
      <c r="A47" s="12" t="s">
        <v>12</v>
      </c>
      <c r="C47" s="21">
        <v>37324</v>
      </c>
      <c r="D47" s="63">
        <v>1463.2083647999998</v>
      </c>
      <c r="E47" s="64">
        <f t="shared" si="1"/>
        <v>39202.881920480118</v>
      </c>
      <c r="F47" s="64">
        <f>D47/(C47/4046.8568)</f>
        <v>158.64844927949201</v>
      </c>
      <c r="G47" s="63">
        <v>1630</v>
      </c>
      <c r="H47" s="64">
        <f>G47/(C47*0.000001)</f>
        <v>43671.632193762729</v>
      </c>
      <c r="I47" s="64">
        <f>G47/(C47/4046.8568)</f>
        <v>176.73284171042764</v>
      </c>
      <c r="J47" s="63">
        <v>1636</v>
      </c>
      <c r="K47" s="64">
        <f>J47/(C47*0.000001)</f>
        <v>43832.386668095598</v>
      </c>
      <c r="L47" s="64">
        <f>J47/(C47/4046.8568)</f>
        <v>177.38339204801201</v>
      </c>
      <c r="M47" s="17">
        <v>1727</v>
      </c>
      <c r="N47" s="18">
        <f>M47/(C47*0.000001)</f>
        <v>46270.496195477448</v>
      </c>
      <c r="O47" s="19">
        <f>M47/(C47/4046.8568)</f>
        <v>187.25007216804204</v>
      </c>
    </row>
    <row r="48" spans="1:15" x14ac:dyDescent="0.3">
      <c r="A48" s="12" t="s">
        <v>271</v>
      </c>
      <c r="C48" s="21">
        <v>12170</v>
      </c>
      <c r="D48" s="63">
        <v>426</v>
      </c>
      <c r="E48" s="64">
        <f t="shared" si="1"/>
        <v>35004.108463434677</v>
      </c>
      <c r="F48" s="64">
        <f>D48/(C48/4046.8568)</f>
        <v>141.65661436318817</v>
      </c>
      <c r="G48" s="63">
        <v>426</v>
      </c>
      <c r="H48" s="64">
        <f>G48/(C48*0.000001)</f>
        <v>35004.108463434677</v>
      </c>
      <c r="I48" s="64">
        <f>G48/(C48/4046.8568)</f>
        <v>141.65661436318817</v>
      </c>
      <c r="J48" s="63">
        <v>396</v>
      </c>
      <c r="K48" s="64">
        <f>J48/(C48*0.000001)</f>
        <v>32539.030402629414</v>
      </c>
      <c r="L48" s="64">
        <f>J48/(C48/4046.8568)</f>
        <v>131.6807964502876</v>
      </c>
      <c r="M48" s="17">
        <v>355</v>
      </c>
      <c r="N48" s="18">
        <f>M48/(C48*0.000001)</f>
        <v>29170.090386195563</v>
      </c>
      <c r="O48" s="19">
        <f>M48/(C48/4046.8568)</f>
        <v>118.04717863599015</v>
      </c>
    </row>
    <row r="49" spans="1:15" x14ac:dyDescent="0.3">
      <c r="A49" s="12" t="s">
        <v>270</v>
      </c>
      <c r="C49" s="21">
        <v>23063</v>
      </c>
      <c r="D49" s="63">
        <v>1106.7858143999999</v>
      </c>
      <c r="E49" s="64">
        <f t="shared" si="1"/>
        <v>47989.672393010449</v>
      </c>
      <c r="F49" s="64">
        <f>D49/(C49/4046.8568)</f>
        <v>194.2073320534266</v>
      </c>
      <c r="G49" s="63">
        <v>1082</v>
      </c>
      <c r="H49" s="64">
        <f>G49/(C49*0.000001)</f>
        <v>46914.972033126651</v>
      </c>
      <c r="I49" s="64">
        <f>G49/(C49/4046.8568)</f>
        <v>189.8581735940684</v>
      </c>
      <c r="J49" s="63">
        <v>892</v>
      </c>
      <c r="K49" s="64">
        <f>J49/(C49*0.000001)</f>
        <v>38676.668256514764</v>
      </c>
      <c r="L49" s="64">
        <f>J49/(C49/4046.8568)</f>
        <v>156.51893793522092</v>
      </c>
      <c r="M49" s="17">
        <v>800</v>
      </c>
      <c r="N49" s="18">
        <f>M49/(C49*0.000001)</f>
        <v>34687.594848892164</v>
      </c>
      <c r="O49" s="19">
        <f>M49/(C49/4046.8568)</f>
        <v>140.37572908988423</v>
      </c>
    </row>
    <row r="50" spans="1:15" x14ac:dyDescent="0.3">
      <c r="A50" s="12" t="s">
        <v>272</v>
      </c>
      <c r="C50" s="21">
        <v>5681</v>
      </c>
      <c r="D50" s="63">
        <v>363</v>
      </c>
      <c r="E50" s="64">
        <f t="shared" si="1"/>
        <v>63897.201196972368</v>
      </c>
      <c r="F50" s="64">
        <f>D50/(C50/4046.8568)</f>
        <v>258.58282316493575</v>
      </c>
      <c r="G50" s="63">
        <v>363</v>
      </c>
      <c r="H50" s="64">
        <f>G50/(C50*0.000001)</f>
        <v>63897.201196972368</v>
      </c>
      <c r="I50" s="64">
        <f>G50/(C50/4046.8568)</f>
        <v>258.58282316493575</v>
      </c>
      <c r="J50" s="63">
        <v>339</v>
      </c>
      <c r="K50" s="64">
        <f>J50/(C50*0.000001)</f>
        <v>59672.592853370894</v>
      </c>
      <c r="L50" s="64">
        <f>J50/(C50/4046.8568)</f>
        <v>241.48643816229537</v>
      </c>
      <c r="M50" s="17">
        <v>304</v>
      </c>
      <c r="N50" s="18">
        <f>M50/(C50*0.000001)</f>
        <v>53511.705685618734</v>
      </c>
      <c r="O50" s="19">
        <f>M50/(C50/4046.8568)</f>
        <v>216.55421003344483</v>
      </c>
    </row>
    <row r="51" spans="1:15" x14ac:dyDescent="0.3">
      <c r="A51" s="12" t="s">
        <v>273</v>
      </c>
      <c r="C51" s="21">
        <v>10142</v>
      </c>
      <c r="D51" s="63">
        <v>1002</v>
      </c>
      <c r="E51" s="64">
        <f t="shared" si="1"/>
        <v>98797.081443502262</v>
      </c>
      <c r="F51" s="64">
        <f>D51/(C51/4046.8568)</f>
        <v>399.81764085979097</v>
      </c>
      <c r="G51" s="63">
        <v>1002</v>
      </c>
      <c r="H51" s="64">
        <f>G51/(C51*0.000001)</f>
        <v>98797.081443502262</v>
      </c>
      <c r="I51" s="64">
        <f>G51/(C51/4046.8568)</f>
        <v>399.81764085979097</v>
      </c>
      <c r="J51" s="63">
        <v>1009</v>
      </c>
      <c r="K51" s="64">
        <f>J51/(C51*0.000001)</f>
        <v>99487.280615263255</v>
      </c>
      <c r="L51" s="64">
        <f>J51/(C51/4046.8568)</f>
        <v>402.61077807138633</v>
      </c>
      <c r="M51" s="17">
        <v>905</v>
      </c>
      <c r="N51" s="18">
        <f>M51/(C51*0.000001)</f>
        <v>89232.892920528495</v>
      </c>
      <c r="O51" s="19">
        <f>M51/(C51/4046.8568)</f>
        <v>361.11273949911259</v>
      </c>
    </row>
    <row r="52" spans="1:15" x14ac:dyDescent="0.3">
      <c r="A52" s="12" t="s">
        <v>275</v>
      </c>
      <c r="C52" s="21">
        <v>14974</v>
      </c>
      <c r="D52" s="63">
        <v>837.90564479999989</v>
      </c>
      <c r="E52" s="64">
        <f t="shared" si="1"/>
        <v>55957.36909309469</v>
      </c>
      <c r="F52" s="64">
        <f>D52/(C52/4046.8568)</f>
        <v>226.45145962450007</v>
      </c>
      <c r="G52" s="63">
        <v>757</v>
      </c>
      <c r="H52" s="64">
        <f>G52/(C52*0.000001)</f>
        <v>50554.294109790302</v>
      </c>
      <c r="I52" s="64">
        <f>G52/(C52/4046.8568)</f>
        <v>204.58598888740485</v>
      </c>
      <c r="J52" s="63">
        <v>615.43200759999991</v>
      </c>
      <c r="K52" s="64">
        <f>J52/(C52*0.000001)</f>
        <v>41100.040577000131</v>
      </c>
      <c r="L52" s="64">
        <f>J52/(C52/4046.8568)</f>
        <v>166.3259786893089</v>
      </c>
      <c r="M52" s="17">
        <v>289</v>
      </c>
      <c r="N52" s="18">
        <f>M52/(7487*0.000001)</f>
        <v>38600.240416722321</v>
      </c>
      <c r="O52" s="19">
        <f>M52/(C52/4046.8568)</f>
        <v>78.104822706023782</v>
      </c>
    </row>
    <row r="53" spans="1:15" x14ac:dyDescent="0.3">
      <c r="A53" s="12" t="s">
        <v>276</v>
      </c>
      <c r="C53" s="21">
        <v>8186</v>
      </c>
      <c r="D53" s="63">
        <v>461</v>
      </c>
      <c r="E53" s="64">
        <f t="shared" si="1"/>
        <v>56315.660884436853</v>
      </c>
      <c r="F53" s="64">
        <f>D53/(C53/4046.8568)</f>
        <v>227.90141519667725</v>
      </c>
      <c r="G53" s="63">
        <v>461</v>
      </c>
      <c r="H53" s="64">
        <f>G53/(C53*0.000001)</f>
        <v>56315.660884436853</v>
      </c>
      <c r="I53" s="64">
        <f>G53/(C53/4046.8568)</f>
        <v>227.90141519667725</v>
      </c>
      <c r="J53" s="63">
        <v>407</v>
      </c>
      <c r="K53" s="64">
        <f>J53/(C53*0.000001)</f>
        <v>49719.032494502819</v>
      </c>
      <c r="L53" s="64">
        <f>J53/(C53/4046.8568)</f>
        <v>201.20580473979965</v>
      </c>
      <c r="M53" s="17">
        <v>365</v>
      </c>
      <c r="N53" s="18">
        <f>M53/(C53*0.000001)</f>
        <v>44588.321524554121</v>
      </c>
      <c r="O53" s="19">
        <f>M53/(C53/4046.8568)</f>
        <v>180.4425521622282</v>
      </c>
    </row>
    <row r="54" spans="1:15" x14ac:dyDescent="0.3">
      <c r="A54" s="12" t="s">
        <v>13</v>
      </c>
      <c r="C54" s="21">
        <v>15486</v>
      </c>
      <c r="D54" s="63">
        <v>968</v>
      </c>
      <c r="E54" s="64">
        <f t="shared" si="1"/>
        <v>62508.071806793232</v>
      </c>
      <c r="F54" s="64">
        <f>D54/(C54/4046.8568)</f>
        <v>252.96121544620948</v>
      </c>
      <c r="G54" s="63">
        <v>968</v>
      </c>
      <c r="H54" s="64">
        <f>G54/(C54*0.000001)</f>
        <v>62508.071806793232</v>
      </c>
      <c r="I54" s="64">
        <f>G54/(C54/4046.8568)</f>
        <v>252.96121544620948</v>
      </c>
      <c r="J54" s="63">
        <v>635</v>
      </c>
      <c r="K54" s="64">
        <f>J54/(C54*0.000001)</f>
        <v>41004.778509621596</v>
      </c>
      <c r="L54" s="64">
        <f>J54/(C54/4046.8568)</f>
        <v>165.940466744156</v>
      </c>
      <c r="M54" s="17">
        <v>569</v>
      </c>
      <c r="N54" s="18">
        <f>M54/(C54*0.000001)</f>
        <v>36742.864522794785</v>
      </c>
      <c r="O54" s="19">
        <f>M54/(C54/4046.8568)</f>
        <v>148.69311114555083</v>
      </c>
    </row>
    <row r="55" spans="1:15" x14ac:dyDescent="0.3">
      <c r="A55" s="12" t="s">
        <v>14</v>
      </c>
      <c r="C55" s="21">
        <v>6343</v>
      </c>
      <c r="D55" s="63">
        <v>279</v>
      </c>
      <c r="E55" s="64">
        <f t="shared" si="1"/>
        <v>43985.495822166173</v>
      </c>
      <c r="F55" s="64">
        <f>D55/(C55/4046.8568)</f>
        <v>178.00300286930474</v>
      </c>
      <c r="G55" s="63">
        <v>279</v>
      </c>
      <c r="H55" s="64">
        <f>G55/(C55*0.000001)</f>
        <v>43985.495822166173</v>
      </c>
      <c r="I55" s="64">
        <f>G55/(C55/4046.8568)</f>
        <v>178.00300286930474</v>
      </c>
      <c r="J55" s="63">
        <v>296</v>
      </c>
      <c r="K55" s="64">
        <f>J55/(C55*0.000001)</f>
        <v>46665.615639287404</v>
      </c>
      <c r="L55" s="64">
        <f>J55/(C55/4046.8568)</f>
        <v>188.84906397603658</v>
      </c>
      <c r="M55" s="17">
        <v>265</v>
      </c>
      <c r="N55" s="18">
        <f>M55/(C55*0.000001)</f>
        <v>41778.33832571339</v>
      </c>
      <c r="O55" s="19">
        <f>M55/(C55/4046.8568)</f>
        <v>169.07095254611383</v>
      </c>
    </row>
    <row r="56" spans="1:15" x14ac:dyDescent="0.3">
      <c r="A56" s="12" t="s">
        <v>319</v>
      </c>
      <c r="C56" s="21">
        <v>6474</v>
      </c>
      <c r="D56" s="63">
        <v>335.57912640000001</v>
      </c>
      <c r="E56" s="64">
        <f t="shared" si="1"/>
        <v>51834.897497683043</v>
      </c>
      <c r="F56" s="64">
        <f>D56/(C56/4046.8568)</f>
        <v>209.76840741580162</v>
      </c>
      <c r="G56" s="63">
        <v>313</v>
      </c>
      <c r="H56" s="64">
        <f>G56/(C56*0.000001)</f>
        <v>48347.235094223048</v>
      </c>
      <c r="I56" s="64">
        <f>G56/(C56/4046.8568)</f>
        <v>195.6543371022552</v>
      </c>
      <c r="J56" s="63">
        <v>287.791946</v>
      </c>
      <c r="K56" s="64">
        <f>J56/(C56*0.000001)</f>
        <v>44453.497991967874</v>
      </c>
      <c r="L56" s="64">
        <f>J56/(C56/4046.8568)</f>
        <v>179.89694063258153</v>
      </c>
      <c r="M56" s="17">
        <v>221</v>
      </c>
      <c r="N56" s="18">
        <f>M56/(C56*0.000001)</f>
        <v>34136.54618473896</v>
      </c>
      <c r="O56" s="19">
        <f>M56/(C56/4046.8568)</f>
        <v>138.1457140562249</v>
      </c>
    </row>
    <row r="57" spans="1:15" x14ac:dyDescent="0.3">
      <c r="A57" s="12" t="s">
        <v>15</v>
      </c>
      <c r="C57" s="21">
        <v>19515</v>
      </c>
      <c r="D57" s="63">
        <v>1134</v>
      </c>
      <c r="E57" s="64">
        <f t="shared" si="1"/>
        <v>58109.146810146049</v>
      </c>
      <c r="F57" s="64">
        <f>D57/(C57/4046.8568)</f>
        <v>235.15939591083782</v>
      </c>
      <c r="G57" s="63">
        <v>1134</v>
      </c>
      <c r="H57" s="64">
        <f>G57/(C57*0.000001)</f>
        <v>58109.146810146049</v>
      </c>
      <c r="I57" s="64">
        <f>G57/(C57/4046.8568)</f>
        <v>235.15939591083782</v>
      </c>
      <c r="J57" s="63">
        <v>1182</v>
      </c>
      <c r="K57" s="64">
        <f>J57/(C57*0.000001)</f>
        <v>60568.793235972335</v>
      </c>
      <c r="L57" s="64">
        <f>J57/(C57/4046.8568)</f>
        <v>245.11323277478863</v>
      </c>
      <c r="M57" s="17">
        <v>1229</v>
      </c>
      <c r="N57" s="18">
        <f>M57/(C57*0.000001)</f>
        <v>62977.197027927243</v>
      </c>
      <c r="O57" s="19">
        <f>M57/(C57/4046.8568)</f>
        <v>254.85969803740713</v>
      </c>
    </row>
    <row r="58" spans="1:15" x14ac:dyDescent="0.3">
      <c r="A58" s="12" t="s">
        <v>277</v>
      </c>
      <c r="C58" s="21">
        <v>11439</v>
      </c>
      <c r="D58" s="63">
        <v>520</v>
      </c>
      <c r="E58" s="64">
        <f t="shared" si="1"/>
        <v>45458.519101320046</v>
      </c>
      <c r="F58" s="64">
        <f>D58/(C58/4046.8568)</f>
        <v>183.9641171431069</v>
      </c>
      <c r="G58" s="63">
        <v>520</v>
      </c>
      <c r="H58" s="64">
        <f>G58/(C58*0.000001)</f>
        <v>45458.519101320046</v>
      </c>
      <c r="I58" s="64">
        <f>G58/(C58/4046.8568)</f>
        <v>183.9641171431069</v>
      </c>
      <c r="J58" s="63">
        <v>438</v>
      </c>
      <c r="K58" s="64">
        <f>J58/(C58*0.000001)</f>
        <v>38290.060319958036</v>
      </c>
      <c r="L58" s="64">
        <f>J58/(C58/4046.8568)</f>
        <v>154.95439097823234</v>
      </c>
      <c r="M58" s="17">
        <v>393</v>
      </c>
      <c r="N58" s="18">
        <f>M58/(C58*0.000001)</f>
        <v>34356.150013113038</v>
      </c>
      <c r="O58" s="19">
        <f>M58/(C58/4046.8568)</f>
        <v>139.03441930238657</v>
      </c>
    </row>
    <row r="59" spans="1:15" x14ac:dyDescent="0.3">
      <c r="A59" s="12" t="s">
        <v>16</v>
      </c>
      <c r="C59" s="21">
        <v>12744</v>
      </c>
      <c r="D59" s="63">
        <v>434</v>
      </c>
      <c r="E59" s="64">
        <f t="shared" si="1"/>
        <v>34055.241682360327</v>
      </c>
      <c r="F59" s="64">
        <f>D59/(C59/4046.8568)</f>
        <v>137.81668637790332</v>
      </c>
      <c r="G59" s="63">
        <v>434</v>
      </c>
      <c r="H59" s="64">
        <f>G59/(C59*0.000001)</f>
        <v>34055.241682360327</v>
      </c>
      <c r="I59" s="64">
        <f>G59/(C59/4046.8568)</f>
        <v>137.81668637790332</v>
      </c>
      <c r="J59" s="63">
        <v>364</v>
      </c>
      <c r="K59" s="64">
        <f>J59/(C59*0.000001)</f>
        <v>28562.460765850596</v>
      </c>
      <c r="L59" s="64">
        <f>J59/(C59/4046.8568)</f>
        <v>115.58818857501569</v>
      </c>
      <c r="M59" s="17">
        <v>326</v>
      </c>
      <c r="N59" s="18">
        <f>M59/(C59*0.000001)</f>
        <v>25580.665411173886</v>
      </c>
      <c r="O59" s="19">
        <f>M59/(C59/4046.8568)</f>
        <v>103.52128976773385</v>
      </c>
    </row>
    <row r="60" spans="1:15" x14ac:dyDescent="0.3">
      <c r="A60" s="12" t="s">
        <v>278</v>
      </c>
      <c r="C60" s="21">
        <v>4764</v>
      </c>
      <c r="D60" s="63">
        <v>255</v>
      </c>
      <c r="E60" s="64">
        <f t="shared" si="1"/>
        <v>53526.448362720403</v>
      </c>
      <c r="F60" s="64">
        <f>D60/(C60/4046.8568)</f>
        <v>216.61387153652393</v>
      </c>
      <c r="G60" s="63">
        <v>255</v>
      </c>
      <c r="H60" s="64">
        <f>G60/(C60*0.000001)</f>
        <v>53526.448362720403</v>
      </c>
      <c r="I60" s="64">
        <f>G60/(C60/4046.8568)</f>
        <v>216.61387153652393</v>
      </c>
      <c r="J60" s="63">
        <v>210.30949899999999</v>
      </c>
      <c r="K60" s="64">
        <f>J60/(C60*0.000001)</f>
        <v>44145.570738874892</v>
      </c>
      <c r="L60" s="64">
        <f>J60/(C60/4046.8568)</f>
        <v>178.65080313449687</v>
      </c>
      <c r="M60" s="17">
        <v>192</v>
      </c>
      <c r="N60" s="18">
        <f>M60/(C60*0.000001)</f>
        <v>40302.267002518893</v>
      </c>
      <c r="O60" s="19">
        <f>M60/(C60/4046.8568)</f>
        <v>163.09750327455919</v>
      </c>
    </row>
    <row r="61" spans="1:15" x14ac:dyDescent="0.3">
      <c r="A61" s="12" t="s">
        <v>279</v>
      </c>
      <c r="C61" s="21">
        <v>21148</v>
      </c>
      <c r="D61" s="63">
        <v>794.13445439999987</v>
      </c>
      <c r="E61" s="64">
        <f t="shared" si="1"/>
        <v>37551.279288821628</v>
      </c>
      <c r="F61" s="64">
        <f>D61/(C61/4046.8568)</f>
        <v>151.96464993866698</v>
      </c>
      <c r="G61" s="63">
        <v>854</v>
      </c>
      <c r="H61" s="64">
        <f>G61/(C61*0.000001)</f>
        <v>40382.06922640439</v>
      </c>
      <c r="I61" s="64">
        <f>G61/(C61/4046.8568)</f>
        <v>163.42045144694535</v>
      </c>
      <c r="J61" s="63">
        <v>754.90041219999989</v>
      </c>
      <c r="K61" s="64">
        <f>J61/(C61*0.000001)</f>
        <v>35696.066398713818</v>
      </c>
      <c r="L61" s="64">
        <f>J61/(C61/4046.8568)</f>
        <v>144.45686903888654</v>
      </c>
      <c r="M61" s="17">
        <v>543</v>
      </c>
      <c r="N61" s="18">
        <f>M61/(C61*0.000001)</f>
        <v>25676.186873463212</v>
      </c>
      <c r="O61" s="19">
        <f>M61/(C61/4046.8568)</f>
        <v>103.90785144694534</v>
      </c>
    </row>
    <row r="62" spans="1:15" x14ac:dyDescent="0.3">
      <c r="A62" s="12" t="s">
        <v>70</v>
      </c>
      <c r="C62" s="21">
        <v>10376</v>
      </c>
      <c r="D62" s="63">
        <v>643</v>
      </c>
      <c r="E62" s="64">
        <f t="shared" si="1"/>
        <v>61969.930609097923</v>
      </c>
      <c r="F62" s="64">
        <f>D62/(C62/4046.8568)</f>
        <v>250.78343508095608</v>
      </c>
      <c r="G62" s="63">
        <v>643</v>
      </c>
      <c r="H62" s="64">
        <f>G62/(C62*0.000001)</f>
        <v>61969.930609097923</v>
      </c>
      <c r="I62" s="64">
        <f>G62/(C62/4046.8568)</f>
        <v>250.78343508095608</v>
      </c>
      <c r="J62" s="63">
        <v>612</v>
      </c>
      <c r="K62" s="64">
        <f>J62/(C62*0.000001)</f>
        <v>58982.266769468006</v>
      </c>
      <c r="L62" s="64">
        <f>J62/(C62/4046.8568)</f>
        <v>238.69278735543563</v>
      </c>
      <c r="M62" s="17">
        <v>549</v>
      </c>
      <c r="N62" s="18">
        <f>M62/(C62*0.000001)</f>
        <v>52910.562837316887</v>
      </c>
      <c r="O62" s="19">
        <f>M62/(C62/4046.8568)</f>
        <v>214.12147101002316</v>
      </c>
    </row>
    <row r="63" spans="1:15" x14ac:dyDescent="0.3">
      <c r="A63" s="12" t="s">
        <v>17</v>
      </c>
      <c r="C63" s="21">
        <v>18060</v>
      </c>
      <c r="D63" s="63">
        <v>774</v>
      </c>
      <c r="E63" s="64">
        <f t="shared" si="1"/>
        <v>42857.142857142855</v>
      </c>
      <c r="F63" s="64">
        <f>D63/(C63/4046.8568)</f>
        <v>173.43672000000001</v>
      </c>
      <c r="G63" s="63">
        <v>774</v>
      </c>
      <c r="H63" s="64">
        <f>G63/(C63*0.000001)</f>
        <v>42857.142857142855</v>
      </c>
      <c r="I63" s="64">
        <f>G63/(C63/4046.8568)</f>
        <v>173.43672000000001</v>
      </c>
      <c r="J63" s="63">
        <v>793</v>
      </c>
      <c r="K63" s="64">
        <f>J63/(C63*0.000001)</f>
        <v>43909.191583610191</v>
      </c>
      <c r="L63" s="64">
        <f>J63/(C63/4046.8568)</f>
        <v>177.69421054263566</v>
      </c>
      <c r="M63" s="17">
        <v>812</v>
      </c>
      <c r="N63" s="18">
        <f>M63/(C63*0.000001)</f>
        <v>44961.240310077519</v>
      </c>
      <c r="O63" s="19">
        <f>M63/(C63/4046.8568)</f>
        <v>181.95170108527131</v>
      </c>
    </row>
    <row r="64" spans="1:15" x14ac:dyDescent="0.3">
      <c r="A64" s="12" t="s">
        <v>18</v>
      </c>
      <c r="C64" s="21">
        <v>9675</v>
      </c>
      <c r="D64" s="63">
        <v>614.88100799999995</v>
      </c>
      <c r="E64" s="64">
        <f t="shared" si="1"/>
        <v>63553.592558139535</v>
      </c>
      <c r="F64" s="64">
        <f>D64/(C64/4046.8568)</f>
        <v>257.19228820833632</v>
      </c>
      <c r="G64" s="63">
        <v>564</v>
      </c>
      <c r="H64" s="64">
        <f>G64/(C64*0.000001)</f>
        <v>58294.573643410855</v>
      </c>
      <c r="I64" s="64">
        <f>G64/(C64/4046.8568)</f>
        <v>235.90979175193797</v>
      </c>
      <c r="J64" s="63">
        <v>504.74279759999996</v>
      </c>
      <c r="K64" s="64">
        <f>J64/(C64*0.000001)</f>
        <v>52169.798201550388</v>
      </c>
      <c r="L64" s="64">
        <f>J64/(C64/4046.8568)</f>
        <v>211.12370260657192</v>
      </c>
      <c r="M64" s="17">
        <v>562</v>
      </c>
      <c r="N64" s="18">
        <f>M64/(C64*0.000001)</f>
        <v>58087.855297157628</v>
      </c>
      <c r="O64" s="19">
        <f>M64/(C64/4046.8568)</f>
        <v>235.07323220671833</v>
      </c>
    </row>
    <row r="65" spans="1:15" x14ac:dyDescent="0.3">
      <c r="A65" s="12" t="s">
        <v>280</v>
      </c>
      <c r="C65" s="21">
        <v>18682</v>
      </c>
      <c r="D65" s="63">
        <v>795</v>
      </c>
      <c r="E65" s="64">
        <f t="shared" si="1"/>
        <v>42554.330371480566</v>
      </c>
      <c r="F65" s="64">
        <f>D65/(C65/4046.8568)</f>
        <v>172.21128123327264</v>
      </c>
      <c r="G65" s="63">
        <v>795</v>
      </c>
      <c r="H65" s="64">
        <f>G65/(C65*0.000001)</f>
        <v>42554.330371480566</v>
      </c>
      <c r="I65" s="64">
        <f>G65/(C65/4046.8568)</f>
        <v>172.21128123327264</v>
      </c>
      <c r="J65" s="63">
        <v>748.25905959999977</v>
      </c>
      <c r="K65" s="64">
        <f>J65/(C65*0.000001)</f>
        <v>40052.406573172026</v>
      </c>
      <c r="L65" s="64">
        <f>J65/(C65/4046.8568)</f>
        <v>162.08635389700589</v>
      </c>
      <c r="M65" s="17">
        <v>762</v>
      </c>
      <c r="N65" s="18">
        <f>M65/(C65*0.000001)</f>
        <v>40787.924205117226</v>
      </c>
      <c r="O65" s="19">
        <f>M65/(C65/4046.8568)</f>
        <v>165.06288842736322</v>
      </c>
    </row>
    <row r="66" spans="1:15" x14ac:dyDescent="0.3">
      <c r="A66" s="12" t="s">
        <v>20</v>
      </c>
      <c r="C66" s="21">
        <v>7508</v>
      </c>
      <c r="D66" s="63">
        <v>321</v>
      </c>
      <c r="E66" s="64">
        <f t="shared" si="1"/>
        <v>42754.395311667555</v>
      </c>
      <c r="F66" s="64">
        <f>D66/(C66/4046.8568)</f>
        <v>173.02091539690997</v>
      </c>
      <c r="G66" s="63">
        <v>321</v>
      </c>
      <c r="H66" s="64">
        <f>G66/(C66*0.000001)</f>
        <v>42754.395311667555</v>
      </c>
      <c r="I66" s="64">
        <f>G66/(C66/4046.8568)</f>
        <v>173.02091539690997</v>
      </c>
      <c r="J66" s="63">
        <v>263</v>
      </c>
      <c r="K66" s="64">
        <f>J66/(C66*0.000001)</f>
        <v>35029.302077783701</v>
      </c>
      <c r="L66" s="64">
        <f>J66/(C66/4046.8568)</f>
        <v>141.7585693127331</v>
      </c>
      <c r="M66" s="17">
        <v>236</v>
      </c>
      <c r="N66" s="18">
        <f>M66/(C66*0.000001)</f>
        <v>31433.137986148107</v>
      </c>
      <c r="O66" s="19">
        <f>M66/(C66/4046.8568)</f>
        <v>127.20540820458179</v>
      </c>
    </row>
    <row r="67" spans="1:15" x14ac:dyDescent="0.3">
      <c r="A67" s="12" t="s">
        <v>326</v>
      </c>
      <c r="C67" s="21">
        <v>6239</v>
      </c>
      <c r="D67" s="63">
        <v>357</v>
      </c>
      <c r="E67" s="64">
        <f t="shared" ref="E67:E98" si="2">D67/(C67*0.000001)</f>
        <v>57220.708446866491</v>
      </c>
      <c r="F67" s="64">
        <f>D67/(C67/4046.8568)</f>
        <v>231.56401307901908</v>
      </c>
      <c r="G67" s="63">
        <v>357</v>
      </c>
      <c r="H67" s="64">
        <f>G67/(C67*0.000001)</f>
        <v>57220.708446866491</v>
      </c>
      <c r="I67" s="64">
        <f>G67/(C67/4046.8568)</f>
        <v>231.56401307901908</v>
      </c>
      <c r="J67" s="63">
        <v>339</v>
      </c>
      <c r="K67" s="64">
        <f>J67/(C67*0.000001)</f>
        <v>54335.630710049692</v>
      </c>
      <c r="L67" s="64">
        <f>J67/(C67/4046.8568)</f>
        <v>219.88851662125342</v>
      </c>
      <c r="M67" s="17">
        <v>304</v>
      </c>
      <c r="N67" s="18">
        <f>M67/(C67*0.000001)</f>
        <v>48725.757332905916</v>
      </c>
      <c r="O67" s="19">
        <f>M67/(C67/4046.8568)</f>
        <v>197.18616239782017</v>
      </c>
    </row>
    <row r="68" spans="1:15" x14ac:dyDescent="0.3">
      <c r="A68" s="12" t="s">
        <v>19</v>
      </c>
      <c r="C68" s="21">
        <v>11092</v>
      </c>
      <c r="D68" s="63">
        <v>679</v>
      </c>
      <c r="E68" s="64">
        <f t="shared" si="2"/>
        <v>61215.290299314824</v>
      </c>
      <c r="F68" s="64">
        <f>D68/(C68/4046.8568)</f>
        <v>247.72951381175622</v>
      </c>
      <c r="G68" s="63">
        <v>679</v>
      </c>
      <c r="H68" s="64">
        <f>G68/(C68*0.000001)</f>
        <v>61215.290299314824</v>
      </c>
      <c r="I68" s="64">
        <f>G68/(C68/4046.8568)</f>
        <v>247.72951381175622</v>
      </c>
      <c r="J68" s="63">
        <v>522</v>
      </c>
      <c r="K68" s="64">
        <f>J68/(C68*0.000001)</f>
        <v>47060.94482509917</v>
      </c>
      <c r="L68" s="64">
        <f>J68/(C68/4046.8568)</f>
        <v>190.44890457987739</v>
      </c>
      <c r="M68" s="17">
        <v>468</v>
      </c>
      <c r="N68" s="18">
        <f>M68/(C68*0.000001)</f>
        <v>42192.571222502709</v>
      </c>
      <c r="O68" s="19">
        <f>M68/(C68/4046.8568)</f>
        <v>170.74729376126939</v>
      </c>
    </row>
    <row r="69" spans="1:15" ht="36" x14ac:dyDescent="0.3">
      <c r="A69" s="12" t="s">
        <v>282</v>
      </c>
      <c r="C69" s="21">
        <v>9710</v>
      </c>
      <c r="D69" s="63">
        <v>641.97745919999988</v>
      </c>
      <c r="E69" s="64">
        <f t="shared" si="2"/>
        <v>66115.083336766213</v>
      </c>
      <c r="F69" s="64">
        <f>D69/(C69/4046.8568)</f>
        <v>267.55827458395902</v>
      </c>
      <c r="G69" s="63">
        <v>461</v>
      </c>
      <c r="H69" s="64">
        <f>G69/(C69*0.000001)</f>
        <v>47476.828012358397</v>
      </c>
      <c r="I69" s="64">
        <f>G69/(C69/4046.8568)</f>
        <v>192.13192428424304</v>
      </c>
      <c r="J69" s="63">
        <v>655.28012319999993</v>
      </c>
      <c r="K69" s="64">
        <f>J69/(C69*0.000001)</f>
        <v>67485.079629248197</v>
      </c>
      <c r="L69" s="64">
        <f>J69/(C69/4046.8568)</f>
        <v>273.10245339616449</v>
      </c>
      <c r="M69" s="17">
        <v>521</v>
      </c>
      <c r="N69" s="18">
        <f>M69/(C69*0.000001)</f>
        <v>53656.024716786822</v>
      </c>
      <c r="O69" s="19">
        <f>M69/(C69/4046.8568)</f>
        <v>217.13824848609681</v>
      </c>
    </row>
    <row r="70" spans="1:15" x14ac:dyDescent="0.3">
      <c r="A70" s="12" t="s">
        <v>283</v>
      </c>
      <c r="C70" s="21">
        <v>6943</v>
      </c>
      <c r="D70" s="63">
        <v>370</v>
      </c>
      <c r="E70" s="64">
        <f t="shared" si="2"/>
        <v>53291.084545585487</v>
      </c>
      <c r="F70" s="64">
        <f>D70/(C70/4046.8568)</f>
        <v>215.66138787267752</v>
      </c>
      <c r="G70" s="63">
        <v>500</v>
      </c>
      <c r="H70" s="64">
        <f>G70/(C70*0.000001)</f>
        <v>72014.979115656068</v>
      </c>
      <c r="I70" s="64">
        <f>G70/(C70/4046.8568)</f>
        <v>291.43430793605069</v>
      </c>
      <c r="J70" s="63">
        <v>231</v>
      </c>
      <c r="K70" s="64">
        <f>J70/(C70*0.000001)</f>
        <v>33270.920351433102</v>
      </c>
      <c r="L70" s="64">
        <f>J70/(C70/4046.8568)</f>
        <v>134.64265026645541</v>
      </c>
      <c r="M70" s="17">
        <v>207</v>
      </c>
      <c r="N70" s="18">
        <f>M70/(C70*0.000001)</f>
        <v>29814.20135388161</v>
      </c>
      <c r="O70" s="19">
        <f>M70/(C70/4046.8568)</f>
        <v>120.65380348552499</v>
      </c>
    </row>
    <row r="71" spans="1:15" x14ac:dyDescent="0.3">
      <c r="A71" s="12" t="s">
        <v>60</v>
      </c>
      <c r="C71" s="21">
        <v>3811</v>
      </c>
      <c r="D71" s="63">
        <v>251</v>
      </c>
      <c r="E71" s="64">
        <f t="shared" si="2"/>
        <v>65861.978483337705</v>
      </c>
      <c r="F71" s="64">
        <f>D71/(C71/4046.8568)</f>
        <v>266.53399548674889</v>
      </c>
      <c r="G71" s="63">
        <v>251</v>
      </c>
      <c r="H71" s="64">
        <f>G71/(C71*0.000001)</f>
        <v>65861.978483337705</v>
      </c>
      <c r="I71" s="64">
        <f>G71/(C71/4046.8568)</f>
        <v>266.53399548674889</v>
      </c>
      <c r="J71" s="63">
        <v>308</v>
      </c>
      <c r="K71" s="64">
        <f>J71/(C71*0.000001)</f>
        <v>80818.68276043034</v>
      </c>
      <c r="L71" s="64">
        <f>J71/(C71/4046.8568)</f>
        <v>327.06163589609025</v>
      </c>
      <c r="M71" s="17">
        <v>365</v>
      </c>
      <c r="N71" s="18">
        <f>M71/(C71*0.000001)</f>
        <v>95775.38703752296</v>
      </c>
      <c r="O71" s="19">
        <f>M71/(C71/4046.8568)</f>
        <v>387.58927630543167</v>
      </c>
    </row>
    <row r="72" spans="1:15" x14ac:dyDescent="0.3">
      <c r="A72" s="12" t="s">
        <v>285</v>
      </c>
      <c r="C72" s="21">
        <v>18428</v>
      </c>
      <c r="D72" s="63">
        <v>671.15825280000001</v>
      </c>
      <c r="E72" s="64">
        <f t="shared" si="2"/>
        <v>36420.569394399827</v>
      </c>
      <c r="F72" s="64">
        <f>D72/(C72/4046.8568)</f>
        <v>147.38882891359881</v>
      </c>
      <c r="G72" s="63">
        <v>640</v>
      </c>
      <c r="H72" s="64">
        <f>G72/(C72*0.000001)</f>
        <v>34729.759062296507</v>
      </c>
      <c r="I72" s="64">
        <f>G72/(C72/4046.8568)</f>
        <v>140.54636162361624</v>
      </c>
      <c r="J72" s="63">
        <v>655.28012319999993</v>
      </c>
      <c r="K72" s="64">
        <f>J72/(C72*0.000001)</f>
        <v>35558.938745387451</v>
      </c>
      <c r="L72" s="64">
        <f>J72/(C72/4046.8568)</f>
        <v>143.90193306255466</v>
      </c>
      <c r="M72" s="17">
        <v>459</v>
      </c>
      <c r="N72" s="18">
        <f>M72/(C72*0.000001)</f>
        <v>24907.749077490775</v>
      </c>
      <c r="O72" s="19">
        <f>M72/(C72/4046.8568)</f>
        <v>100.79809372693727</v>
      </c>
    </row>
    <row r="73" spans="1:15" x14ac:dyDescent="0.3">
      <c r="A73" s="12" t="s">
        <v>22</v>
      </c>
      <c r="C73" s="21">
        <v>5169</v>
      </c>
      <c r="D73" s="63">
        <v>339.74781119999994</v>
      </c>
      <c r="E73" s="64">
        <f t="shared" si="2"/>
        <v>65727.957283807307</v>
      </c>
      <c r="F73" s="64">
        <f>D73/(C73/4046.8568)</f>
        <v>265.99163088408511</v>
      </c>
      <c r="G73" s="63">
        <v>275</v>
      </c>
      <c r="H73" s="64">
        <f>G73/(C73*0.000001)</f>
        <v>53201.779841361968</v>
      </c>
      <c r="I73" s="64">
        <f>G73/(C73/4046.8568)</f>
        <v>215.29998452311858</v>
      </c>
      <c r="J73" s="63">
        <v>340.92276679999998</v>
      </c>
      <c r="K73" s="64">
        <f>J73/(C73*0.000001)</f>
        <v>65955.265389823951</v>
      </c>
      <c r="L73" s="64">
        <f>J73/(C73/4046.8568)</f>
        <v>266.91151423861368</v>
      </c>
      <c r="M73" s="17">
        <v>239</v>
      </c>
      <c r="N73" s="18">
        <f>M73/(C73*0.000001)</f>
        <v>46237.183207583672</v>
      </c>
      <c r="O73" s="19">
        <f>M73/(C73/4046.8568)</f>
        <v>187.11525927645579</v>
      </c>
    </row>
    <row r="74" spans="1:15" x14ac:dyDescent="0.3">
      <c r="A74" s="12" t="s">
        <v>23</v>
      </c>
      <c r="C74" s="21">
        <v>9416</v>
      </c>
      <c r="D74" s="63">
        <v>482</v>
      </c>
      <c r="E74" s="64">
        <f t="shared" si="2"/>
        <v>51189.464740866613</v>
      </c>
      <c r="F74" s="64">
        <f>D74/(C74/4046.8568)</f>
        <v>207.15643347493628</v>
      </c>
      <c r="G74" s="63">
        <v>487</v>
      </c>
      <c r="H74" s="64">
        <f>G74/(C74*0.000001)</f>
        <v>51720.475785896349</v>
      </c>
      <c r="I74" s="64">
        <f>G74/(C74/4046.8568)</f>
        <v>209.30535913338997</v>
      </c>
      <c r="J74" s="63">
        <v>301</v>
      </c>
      <c r="K74" s="64">
        <f>J74/(C74*0.000001)</f>
        <v>31966.864910790147</v>
      </c>
      <c r="L74" s="64">
        <f>J74/(C74/4046.8568)</f>
        <v>129.36532463891248</v>
      </c>
      <c r="M74" s="17">
        <v>270</v>
      </c>
      <c r="N74" s="18">
        <f>M74/(C74*0.000001)</f>
        <v>28674.59643160578</v>
      </c>
      <c r="O74" s="19">
        <f>M74/(C74/4046.8568)</f>
        <v>116.04198555649958</v>
      </c>
    </row>
    <row r="75" spans="1:15" x14ac:dyDescent="0.3">
      <c r="A75" s="12" t="s">
        <v>24</v>
      </c>
      <c r="C75" s="21">
        <v>10428</v>
      </c>
      <c r="D75" s="63">
        <v>689.91733439999996</v>
      </c>
      <c r="E75" s="64">
        <f t="shared" si="2"/>
        <v>66160.081933256617</v>
      </c>
      <c r="F75" s="64">
        <f>D75/(C75/4046.8568)</f>
        <v>267.74037746015665</v>
      </c>
      <c r="G75" s="63">
        <v>586</v>
      </c>
      <c r="H75" s="64">
        <f>G75/(C75*0.000001)</f>
        <v>56194.859992328347</v>
      </c>
      <c r="I75" s="64">
        <f>G75/(C75/4046.8568)</f>
        <v>227.41255128500191</v>
      </c>
      <c r="J75" s="63">
        <v>615</v>
      </c>
      <c r="K75" s="64">
        <f>J75/(C75*0.000001)</f>
        <v>58975.83429228999</v>
      </c>
      <c r="L75" s="64">
        <f>J75/(C75/4046.8568)</f>
        <v>238.66675604142691</v>
      </c>
      <c r="M75" s="17">
        <v>551</v>
      </c>
      <c r="N75" s="18">
        <f>M75/(C75*0.000001)</f>
        <v>52838.511699271192</v>
      </c>
      <c r="O75" s="19">
        <f>M75/(C75/4046.8568)</f>
        <v>213.82989037207517</v>
      </c>
    </row>
    <row r="76" spans="1:15" x14ac:dyDescent="0.3">
      <c r="A76" s="12" t="s">
        <v>25</v>
      </c>
      <c r="C76" s="21">
        <v>5908</v>
      </c>
      <c r="D76" s="63">
        <v>318.90438719999997</v>
      </c>
      <c r="E76" s="64">
        <f t="shared" si="2"/>
        <v>53978.399999999994</v>
      </c>
      <c r="F76" s="64">
        <f>D76/(C76/4046.8568)</f>
        <v>218.44285509311999</v>
      </c>
      <c r="G76" s="63">
        <v>288</v>
      </c>
      <c r="H76" s="64">
        <f>G76/(C76*0.000001)</f>
        <v>48747.461069735953</v>
      </c>
      <c r="I76" s="64">
        <f>G76/(C76/4046.8568)</f>
        <v>197.27399431279622</v>
      </c>
      <c r="J76" s="63">
        <v>233</v>
      </c>
      <c r="K76" s="64">
        <f>J76/(C76*0.000001)</f>
        <v>39438.050101557208</v>
      </c>
      <c r="L76" s="64">
        <f>J76/(C76/4046.8568)</f>
        <v>159.60014123222749</v>
      </c>
      <c r="M76" s="17">
        <v>209</v>
      </c>
      <c r="N76" s="18">
        <f>M76/(C76*0.000001)</f>
        <v>35375.761679079216</v>
      </c>
      <c r="O76" s="19">
        <f>M76/(C76/4046.8568)</f>
        <v>143.16064170616113</v>
      </c>
    </row>
    <row r="77" spans="1:15" x14ac:dyDescent="0.3">
      <c r="A77" s="12" t="s">
        <v>26</v>
      </c>
      <c r="C77" s="21">
        <v>23251</v>
      </c>
      <c r="D77" s="63">
        <v>908</v>
      </c>
      <c r="E77" s="64">
        <f t="shared" si="2"/>
        <v>39052.083781342742</v>
      </c>
      <c r="F77" s="64">
        <f>D77/(C77/4046.8568)</f>
        <v>158.03819080469657</v>
      </c>
      <c r="G77" s="63">
        <v>908</v>
      </c>
      <c r="H77" s="64">
        <f>G77/(C77*0.000001)</f>
        <v>39052.083781342742</v>
      </c>
      <c r="I77" s="64">
        <f>G77/(C77/4046.8568)</f>
        <v>158.03819080469657</v>
      </c>
      <c r="J77" s="63">
        <v>833</v>
      </c>
      <c r="K77" s="64">
        <f>J77/(C77*0.000001)</f>
        <v>35826.416068126106</v>
      </c>
      <c r="L77" s="64">
        <f>J77/(C77/4046.8568)</f>
        <v>144.98437548492538</v>
      </c>
      <c r="M77" s="17">
        <v>747</v>
      </c>
      <c r="N77" s="18">
        <f>M77/(C77*0.000001)</f>
        <v>32127.650423637697</v>
      </c>
      <c r="O77" s="19">
        <f>M77/(C77/4046.8568)</f>
        <v>130.01600058492107</v>
      </c>
    </row>
    <row r="78" spans="1:15" x14ac:dyDescent="0.3">
      <c r="A78" s="12" t="s">
        <v>62</v>
      </c>
      <c r="C78" s="21">
        <v>14851</v>
      </c>
      <c r="D78" s="63">
        <v>824</v>
      </c>
      <c r="E78" s="64">
        <f t="shared" si="2"/>
        <v>55484.479159652547</v>
      </c>
      <c r="F78" s="64">
        <f>D78/(C78/4046.8568)</f>
        <v>224.5377417816982</v>
      </c>
      <c r="G78" s="63">
        <v>824</v>
      </c>
      <c r="H78" s="64">
        <f>G78/(C78*0.000001)</f>
        <v>55484.479159652547</v>
      </c>
      <c r="I78" s="64">
        <f>G78/(C78/4046.8568)</f>
        <v>224.5377417816982</v>
      </c>
      <c r="J78" s="63">
        <v>771</v>
      </c>
      <c r="K78" s="64">
        <f>J78/(C78*0.000001)</f>
        <v>51915.69591273315</v>
      </c>
      <c r="L78" s="64">
        <f>J78/(C78/4046.8568)</f>
        <v>210.09538703117636</v>
      </c>
      <c r="M78" s="17">
        <v>691</v>
      </c>
      <c r="N78" s="18">
        <f>M78/(C78*0.000001)</f>
        <v>46528.853275873676</v>
      </c>
      <c r="O78" s="19">
        <f>M78/(C78/4046.8568)</f>
        <v>188.29560627567167</v>
      </c>
    </row>
    <row r="79" spans="1:15" x14ac:dyDescent="0.3">
      <c r="A79" s="12" t="s">
        <v>27</v>
      </c>
      <c r="C79" s="21">
        <v>13023</v>
      </c>
      <c r="D79" s="63">
        <v>633.6400895999999</v>
      </c>
      <c r="E79" s="64">
        <f t="shared" si="2"/>
        <v>48655.462612301308</v>
      </c>
      <c r="F79" s="64">
        <f>D79/(C79/4046.8568)</f>
        <v>196.90168972973731</v>
      </c>
      <c r="G79" s="63">
        <v>627</v>
      </c>
      <c r="H79" s="64">
        <f>G79/(C79*0.000001)</f>
        <v>48145.588574061279</v>
      </c>
      <c r="I79" s="64">
        <f>G79/(C79/4046.8568)</f>
        <v>194.83830251094219</v>
      </c>
      <c r="J79" s="63">
        <v>624</v>
      </c>
      <c r="K79" s="64">
        <f>J79/(C79*0.000001)</f>
        <v>47915.226906242802</v>
      </c>
      <c r="L79" s="64">
        <f>J79/(C79/4046.8568)</f>
        <v>193.90606182907163</v>
      </c>
      <c r="M79" s="17">
        <v>618</v>
      </c>
      <c r="N79" s="18">
        <f>M79/(C79*0.000001)</f>
        <v>47454.503570605855</v>
      </c>
      <c r="O79" s="19">
        <f>M79/(C79/4046.8568)</f>
        <v>192.04158046533058</v>
      </c>
    </row>
    <row r="80" spans="1:15" x14ac:dyDescent="0.3">
      <c r="A80" s="12" t="s">
        <v>287</v>
      </c>
      <c r="C80" s="21">
        <v>6579</v>
      </c>
      <c r="D80" s="63">
        <v>441</v>
      </c>
      <c r="E80" s="64">
        <f t="shared" si="2"/>
        <v>67031.463748290014</v>
      </c>
      <c r="F80" s="64">
        <f>D80/(C80/4046.8568)</f>
        <v>271.26673488372091</v>
      </c>
      <c r="G80" s="63">
        <v>441</v>
      </c>
      <c r="H80" s="64">
        <f>G80/(C80*0.000001)</f>
        <v>67031.463748290014</v>
      </c>
      <c r="I80" s="64">
        <f>G80/(C80/4046.8568)</f>
        <v>271.26673488372091</v>
      </c>
      <c r="J80" s="63">
        <v>435</v>
      </c>
      <c r="K80" s="64">
        <f>J80/(C80*0.000001)</f>
        <v>66119.471044231643</v>
      </c>
      <c r="L80" s="64">
        <f>J80/(C80/4046.8568)</f>
        <v>267.57603100775196</v>
      </c>
      <c r="M80" s="17">
        <v>390</v>
      </c>
      <c r="N80" s="18">
        <f>M80/(C80*0.000001)</f>
        <v>59279.525763793892</v>
      </c>
      <c r="O80" s="19">
        <f>M80/(C80/4046.8568)</f>
        <v>239.8957519379845</v>
      </c>
    </row>
    <row r="81" spans="1:15" x14ac:dyDescent="0.3">
      <c r="A81" s="12" t="s">
        <v>288</v>
      </c>
      <c r="C81" s="21">
        <v>8594</v>
      </c>
      <c r="D81" s="63">
        <v>383.51900159999991</v>
      </c>
      <c r="E81" s="64">
        <f t="shared" si="2"/>
        <v>44626.367419129616</v>
      </c>
      <c r="F81" s="64">
        <f>D81/(C81/4046.8568)</f>
        <v>180.59651844940313</v>
      </c>
      <c r="G81" s="63">
        <v>351</v>
      </c>
      <c r="H81" s="64">
        <f>G81/(C81*0.000001)</f>
        <v>40842.448219688158</v>
      </c>
      <c r="I81" s="64">
        <f>G81/(C81/4046.8568)</f>
        <v>165.28353930649291</v>
      </c>
      <c r="J81" s="63">
        <v>342</v>
      </c>
      <c r="K81" s="64">
        <f>J81/(C81*0.000001)</f>
        <v>39795.205957644874</v>
      </c>
      <c r="L81" s="64">
        <f>J81/(C81/4046.8568)</f>
        <v>161.04549983709566</v>
      </c>
      <c r="M81" s="17">
        <v>307</v>
      </c>
      <c r="N81" s="18">
        <f>M81/(C81*0.000001)</f>
        <v>35722.59716080987</v>
      </c>
      <c r="O81" s="19">
        <f>M81/(C81/4046.8568)</f>
        <v>144.56423523388412</v>
      </c>
    </row>
    <row r="82" spans="1:15" x14ac:dyDescent="0.3">
      <c r="A82" s="12" t="s">
        <v>28</v>
      </c>
      <c r="C82" s="21">
        <v>16016</v>
      </c>
      <c r="D82" s="63">
        <v>839.98998719999986</v>
      </c>
      <c r="E82" s="64">
        <f t="shared" si="2"/>
        <v>52446.927272727269</v>
      </c>
      <c r="F82" s="64">
        <f>D82/(C82/4046.8568)</f>
        <v>212.24520427274177</v>
      </c>
      <c r="G82" s="63">
        <v>709</v>
      </c>
      <c r="H82" s="64">
        <f>G82/(C82*0.000001)</f>
        <v>44268.231768231773</v>
      </c>
      <c r="I82" s="64">
        <f>G82/(C82/4046.8568)</f>
        <v>179.14719475524475</v>
      </c>
      <c r="J82" s="63">
        <v>673</v>
      </c>
      <c r="K82" s="64">
        <f>J82/(C82*0.000001)</f>
        <v>42020.479520479523</v>
      </c>
      <c r="L82" s="64">
        <f>J82/(C82/4046.8568)</f>
        <v>170.05086328671328</v>
      </c>
      <c r="M82" s="17">
        <v>595</v>
      </c>
      <c r="N82" s="18">
        <f>M82/(C82*0.000001)</f>
        <v>37150.34965034965</v>
      </c>
      <c r="O82" s="19">
        <f>M82/(C82/4046.8568)</f>
        <v>150.34214510489511</v>
      </c>
    </row>
    <row r="83" spans="1:15" x14ac:dyDescent="0.3">
      <c r="A83" s="12" t="s">
        <v>29</v>
      </c>
      <c r="C83" s="21">
        <v>8131</v>
      </c>
      <c r="D83" s="63">
        <v>499</v>
      </c>
      <c r="E83" s="64">
        <f t="shared" si="2"/>
        <v>61370.065182634367</v>
      </c>
      <c r="F83" s="64">
        <f>D83/(C83/4046.8568)</f>
        <v>248.35586560078713</v>
      </c>
      <c r="G83" s="63">
        <v>499</v>
      </c>
      <c r="H83" s="64">
        <f>G83/(C83*0.000001)</f>
        <v>61370.065182634367</v>
      </c>
      <c r="I83" s="64">
        <f>G83/(C83/4046.8568)</f>
        <v>248.35586560078713</v>
      </c>
      <c r="J83" s="63">
        <v>537</v>
      </c>
      <c r="K83" s="64">
        <f>J83/(C83*0.000001)</f>
        <v>66043.537080309936</v>
      </c>
      <c r="L83" s="64">
        <f>J83/(C83/4046.8568)</f>
        <v>267.26873712950442</v>
      </c>
      <c r="M83" s="17">
        <v>574</v>
      </c>
      <c r="N83" s="18">
        <f>M83/(C83*0.000001)</f>
        <v>70594.022875415088</v>
      </c>
      <c r="O83" s="19">
        <f>M83/(C83/4046.8568)</f>
        <v>285.68390151272911</v>
      </c>
    </row>
    <row r="84" spans="1:15" x14ac:dyDescent="0.3">
      <c r="A84" s="12" t="s">
        <v>320</v>
      </c>
      <c r="C84" s="21">
        <v>6070</v>
      </c>
      <c r="D84" s="63">
        <v>320.98872959999994</v>
      </c>
      <c r="E84" s="64">
        <f t="shared" si="2"/>
        <v>52881.174563426677</v>
      </c>
      <c r="F84" s="64">
        <f>D84/(C84/4046.8568)</f>
        <v>214.00254087399028</v>
      </c>
      <c r="G84" s="63">
        <v>339</v>
      </c>
      <c r="H84" s="64">
        <f>G84/(C84*0.000001)</f>
        <v>55848.434925864909</v>
      </c>
      <c r="I84" s="64">
        <f>G84/(C84/4046.8568)</f>
        <v>226.01061864909391</v>
      </c>
      <c r="J84" s="63">
        <v>313</v>
      </c>
      <c r="K84" s="64">
        <f>J84/(C84*0.000001)</f>
        <v>51565.07413509061</v>
      </c>
      <c r="L84" s="64">
        <f>J84/(C84/4046.8568)</f>
        <v>208.67647090609555</v>
      </c>
      <c r="M84" s="17">
        <v>281</v>
      </c>
      <c r="N84" s="18">
        <f>M84/(C84*0.000001)</f>
        <v>46293.24546952224</v>
      </c>
      <c r="O84" s="19">
        <f>M84/(C84/4046.8568)</f>
        <v>187.34213522240529</v>
      </c>
    </row>
    <row r="85" spans="1:15" x14ac:dyDescent="0.3">
      <c r="A85" s="12" t="s">
        <v>31</v>
      </c>
      <c r="C85" s="21">
        <v>9886</v>
      </c>
      <c r="D85" s="63">
        <v>560</v>
      </c>
      <c r="E85" s="64">
        <f t="shared" si="2"/>
        <v>56645.76168318835</v>
      </c>
      <c r="F85" s="64">
        <f>D85/(C85/4046.8568)</f>
        <v>229.23728585879019</v>
      </c>
      <c r="G85" s="63">
        <v>560</v>
      </c>
      <c r="H85" s="64">
        <f>G85/(C85*0.000001)</f>
        <v>56645.76168318835</v>
      </c>
      <c r="I85" s="64">
        <f>G85/(C85/4046.8568)</f>
        <v>229.23728585879019</v>
      </c>
      <c r="J85" s="63">
        <v>562</v>
      </c>
      <c r="K85" s="64">
        <f>J85/(C85*0.000001)</f>
        <v>56848.067974914025</v>
      </c>
      <c r="L85" s="64">
        <f>J85/(C85/4046.8568)</f>
        <v>230.055990451143</v>
      </c>
      <c r="M85" s="17">
        <v>504</v>
      </c>
      <c r="N85" s="18">
        <f>M85/(C85*0.000001)</f>
        <v>50981.185514869518</v>
      </c>
      <c r="O85" s="19">
        <f>M85/(C85/4046.8568)</f>
        <v>206.31355727291117</v>
      </c>
    </row>
    <row r="86" spans="1:15" x14ac:dyDescent="0.3">
      <c r="A86" s="12" t="s">
        <v>289</v>
      </c>
      <c r="C86" s="21">
        <v>6190</v>
      </c>
      <c r="D86" s="63">
        <v>491</v>
      </c>
      <c r="E86" s="64">
        <f t="shared" si="2"/>
        <v>79321.486268174485</v>
      </c>
      <c r="F86" s="64">
        <f>D86/(C86/4046.8568)</f>
        <v>321.00269609046848</v>
      </c>
      <c r="G86" s="63"/>
      <c r="H86" s="64"/>
      <c r="I86" s="64"/>
      <c r="J86" s="63">
        <v>307</v>
      </c>
      <c r="K86" s="64">
        <f>J86/(C86*0.000001)</f>
        <v>49596.122778675286</v>
      </c>
      <c r="L86" s="64">
        <f>J86/(C86/4046.8568)</f>
        <v>200.70840672051696</v>
      </c>
      <c r="M86" s="17">
        <v>275</v>
      </c>
      <c r="N86" s="18">
        <f>M86/(C86*0.000001)</f>
        <v>44426.494345718907</v>
      </c>
      <c r="O86" s="19">
        <f>M86/(C86/4046.8568)</f>
        <v>179.7876607431341</v>
      </c>
    </row>
    <row r="87" spans="1:15" x14ac:dyDescent="0.3">
      <c r="A87" s="12" t="s">
        <v>317</v>
      </c>
      <c r="C87" s="21">
        <v>6449</v>
      </c>
      <c r="D87" s="63">
        <v>379.35031679999992</v>
      </c>
      <c r="E87" s="64">
        <f t="shared" si="2"/>
        <v>58823.122468599773</v>
      </c>
      <c r="F87" s="64">
        <f>D87/(C87/4046.8568)</f>
        <v>238.04875315928578</v>
      </c>
      <c r="G87" s="63"/>
      <c r="H87" s="64"/>
      <c r="I87" s="64"/>
      <c r="J87" s="63">
        <v>234.66112519999996</v>
      </c>
      <c r="K87" s="64">
        <f>J87/(C87*0.000001)</f>
        <v>36387.211226546744</v>
      </c>
      <c r="L87" s="64">
        <f>J87/(C87/4046.8568)</f>
        <v>147.25383318518703</v>
      </c>
      <c r="M87" s="17">
        <v>257</v>
      </c>
      <c r="N87" s="18">
        <f>M87/(C87*0.000001)</f>
        <v>39851.139711583193</v>
      </c>
      <c r="O87" s="19">
        <f>M87/(C87/4046.8568)</f>
        <v>161.27185572957049</v>
      </c>
    </row>
    <row r="88" spans="1:15" x14ac:dyDescent="0.3">
      <c r="A88" s="12" t="s">
        <v>32</v>
      </c>
      <c r="C88" s="21">
        <v>5683</v>
      </c>
      <c r="D88" s="63">
        <v>381</v>
      </c>
      <c r="E88" s="64">
        <f t="shared" si="2"/>
        <v>67042.055252507489</v>
      </c>
      <c r="F88" s="64">
        <f>D88/(C88/4046.8568)</f>
        <v>271.30959718458558</v>
      </c>
      <c r="G88" s="63"/>
      <c r="H88" s="64"/>
      <c r="I88" s="64"/>
      <c r="J88" s="63">
        <v>361</v>
      </c>
      <c r="K88" s="64">
        <f>J88/(C88*0.000001)</f>
        <v>63522.787260249868</v>
      </c>
      <c r="L88" s="64">
        <f>J88/(C88/4046.8568)</f>
        <v>257.06762357909554</v>
      </c>
      <c r="M88" s="17">
        <v>324</v>
      </c>
      <c r="N88" s="18">
        <f>M88/(C88*0.000001)</f>
        <v>57012.141474573291</v>
      </c>
      <c r="O88" s="19">
        <f>M88/(C88/4046.8568)</f>
        <v>230.71997240893893</v>
      </c>
    </row>
    <row r="89" spans="1:15" x14ac:dyDescent="0.3">
      <c r="A89" s="12" t="s">
        <v>33</v>
      </c>
      <c r="C89" s="21">
        <v>42682</v>
      </c>
      <c r="D89" s="63">
        <v>1048.4242271999999</v>
      </c>
      <c r="E89" s="64">
        <f t="shared" si="2"/>
        <v>24563.615275760272</v>
      </c>
      <c r="F89" s="64">
        <f>D89/(C89/4046.8568)</f>
        <v>99.405433511294333</v>
      </c>
      <c r="G89" s="63"/>
      <c r="H89" s="64"/>
      <c r="I89" s="64"/>
      <c r="J89" s="63">
        <v>1132</v>
      </c>
      <c r="K89" s="64">
        <f>J89/(C89*0.000001)</f>
        <v>26521.718757321589</v>
      </c>
      <c r="L89" s="64">
        <f>J89/(C89/4046.8568)</f>
        <v>107.32959790075441</v>
      </c>
      <c r="M89" s="17">
        <v>1216</v>
      </c>
      <c r="N89" s="18">
        <f>M89/(C89*0.000001)</f>
        <v>28489.761491963825</v>
      </c>
      <c r="O89" s="19">
        <f>M89/(C89/4046.8568)</f>
        <v>115.29398502413196</v>
      </c>
    </row>
    <row r="90" spans="1:15" x14ac:dyDescent="0.3">
      <c r="A90" s="12" t="s">
        <v>291</v>
      </c>
      <c r="C90" s="21">
        <v>9867</v>
      </c>
      <c r="D90" s="63">
        <v>538</v>
      </c>
      <c r="E90" s="64">
        <f t="shared" si="2"/>
        <v>54525.184959967577</v>
      </c>
      <c r="F90" s="64">
        <f>D90/(C90/4046.8568)</f>
        <v>220.65561552650249</v>
      </c>
      <c r="G90" s="63"/>
      <c r="H90" s="64"/>
      <c r="I90" s="64"/>
      <c r="J90" s="63">
        <v>336</v>
      </c>
      <c r="K90" s="64">
        <f>J90/(C90*0.000001)</f>
        <v>34052.90361812101</v>
      </c>
      <c r="L90" s="64">
        <f>J90/(C90/4046.8568)</f>
        <v>137.8072245667376</v>
      </c>
      <c r="M90" s="17">
        <v>301</v>
      </c>
      <c r="N90" s="18">
        <f>M90/(C90*0.000001)</f>
        <v>30505.726157900073</v>
      </c>
      <c r="O90" s="19">
        <f>M90/(C90/4046.8568)</f>
        <v>123.45230534103577</v>
      </c>
    </row>
    <row r="91" spans="1:15" x14ac:dyDescent="0.3">
      <c r="A91" s="12" t="s">
        <v>34</v>
      </c>
      <c r="C91" s="21">
        <v>13317</v>
      </c>
      <c r="D91" s="63">
        <v>629</v>
      </c>
      <c r="E91" s="64">
        <f t="shared" si="2"/>
        <v>47232.860253810919</v>
      </c>
      <c r="F91" s="64">
        <f>D91/(C91/4046.8568)</f>
        <v>191.14462170158444</v>
      </c>
      <c r="G91" s="63"/>
      <c r="H91" s="64"/>
      <c r="I91" s="64"/>
      <c r="J91" s="63">
        <v>854</v>
      </c>
      <c r="K91" s="64">
        <f>J91/(C91*0.000001)</f>
        <v>64128.557482916578</v>
      </c>
      <c r="L91" s="64">
        <f>J91/(C91/4046.8568)</f>
        <v>259.5190889239318</v>
      </c>
      <c r="M91" s="17">
        <v>1078</v>
      </c>
      <c r="N91" s="18">
        <f>M91/(C91*0.000001)</f>
        <v>80949.162724337322</v>
      </c>
      <c r="O91" s="19">
        <f>M91/(C91/4046.8568)</f>
        <v>327.58966962529098</v>
      </c>
    </row>
    <row r="92" spans="1:15" x14ac:dyDescent="0.3">
      <c r="A92" s="12" t="s">
        <v>335</v>
      </c>
      <c r="C92" s="21">
        <v>4718</v>
      </c>
      <c r="D92" s="63">
        <v>388</v>
      </c>
      <c r="E92" s="64">
        <f t="shared" si="2"/>
        <v>82238.236540907164</v>
      </c>
      <c r="F92" s="64">
        <f>D92/(C92/4046.8568)</f>
        <v>332.80636676557867</v>
      </c>
      <c r="G92" s="63"/>
      <c r="H92" s="64"/>
      <c r="I92" s="64"/>
      <c r="J92" s="63">
        <v>242</v>
      </c>
      <c r="K92" s="64">
        <f>J92/(C92*0.000001)</f>
        <v>51292.92072912251</v>
      </c>
      <c r="L92" s="64">
        <f>J92/(C92/4046.8568)</f>
        <v>207.57510504451039</v>
      </c>
      <c r="M92" s="17">
        <v>217</v>
      </c>
      <c r="N92" s="18">
        <f>M92/(C92*0.000001)</f>
        <v>45994.065281899108</v>
      </c>
      <c r="O92" s="19">
        <f>M92/(C92/4046.8568)</f>
        <v>186.13139584569734</v>
      </c>
    </row>
    <row r="93" spans="1:15" x14ac:dyDescent="0.3">
      <c r="A93" s="12" t="s">
        <v>292</v>
      </c>
      <c r="C93" s="21">
        <v>24346</v>
      </c>
      <c r="D93" s="63">
        <v>1249</v>
      </c>
      <c r="E93" s="64">
        <f t="shared" si="2"/>
        <v>51302.06194035981</v>
      </c>
      <c r="F93" s="64">
        <f>D93/(C93/4046.8568)</f>
        <v>207.61209821736628</v>
      </c>
      <c r="G93" s="63"/>
      <c r="H93" s="64"/>
      <c r="I93" s="64"/>
      <c r="J93" s="63">
        <v>1119</v>
      </c>
      <c r="K93" s="64">
        <f>J93/(C93*0.000001)</f>
        <v>45962.37574960979</v>
      </c>
      <c r="L93" s="64">
        <f>J93/(C93/4046.8568)</f>
        <v>186.00315284646348</v>
      </c>
      <c r="M93" s="17">
        <v>1003</v>
      </c>
      <c r="N93" s="18">
        <f>M93/(C93*0.000001)</f>
        <v>41197.732687094387</v>
      </c>
      <c r="O93" s="19">
        <f>M93/(C93/4046.8568)</f>
        <v>166.7213246693502</v>
      </c>
    </row>
    <row r="94" spans="1:15" x14ac:dyDescent="0.3">
      <c r="A94" s="12" t="s">
        <v>293</v>
      </c>
      <c r="C94" s="21">
        <v>38022</v>
      </c>
      <c r="D94" s="63">
        <v>1064</v>
      </c>
      <c r="E94" s="64">
        <f t="shared" si="2"/>
        <v>27983.798853295459</v>
      </c>
      <c r="F94" s="64">
        <f>D94/(C94/4046.8568)</f>
        <v>113.24642667929093</v>
      </c>
      <c r="G94" s="63"/>
      <c r="H94" s="64"/>
      <c r="I94" s="64"/>
      <c r="J94" s="63">
        <v>967</v>
      </c>
      <c r="K94" s="64">
        <f>J94/(C94*0.000001)</f>
        <v>25432.644258587134</v>
      </c>
      <c r="L94" s="64">
        <f>J94/(C94/4046.8568)</f>
        <v>102.92226935984431</v>
      </c>
      <c r="M94" s="17">
        <v>867</v>
      </c>
      <c r="N94" s="18">
        <f>M94/(C94*0.000001)</f>
        <v>22802.587975382674</v>
      </c>
      <c r="O94" s="19">
        <f>M94/(C94/4046.8568)</f>
        <v>92.278808205775604</v>
      </c>
    </row>
    <row r="95" spans="1:15" x14ac:dyDescent="0.3">
      <c r="A95" s="12" t="s">
        <v>36</v>
      </c>
      <c r="C95" s="21">
        <v>12151</v>
      </c>
      <c r="D95" s="63">
        <v>471</v>
      </c>
      <c r="E95" s="64">
        <f t="shared" si="2"/>
        <v>38762.241790799118</v>
      </c>
      <c r="F95" s="64">
        <f>D95/(C95/4046.8568)</f>
        <v>156.86524177433955</v>
      </c>
      <c r="G95" s="63"/>
      <c r="H95" s="64"/>
      <c r="I95" s="64"/>
      <c r="J95" s="63">
        <v>394</v>
      </c>
      <c r="K95" s="64">
        <f>J95/(C95*0.000001)</f>
        <v>32425.314788906267</v>
      </c>
      <c r="L95" s="64">
        <f>J95/(C95/4046.8568)</f>
        <v>131.22060564562588</v>
      </c>
      <c r="M95" s="17">
        <v>353</v>
      </c>
      <c r="N95" s="18">
        <f>M95/(C95*0.000001)</f>
        <v>29051.106904781504</v>
      </c>
      <c r="O95" s="19">
        <f>M95/(C95/4046.8568)</f>
        <v>117.56566952514196</v>
      </c>
    </row>
    <row r="96" spans="1:15" x14ac:dyDescent="0.3">
      <c r="A96" s="12" t="s">
        <v>294</v>
      </c>
      <c r="C96" s="21">
        <v>6452</v>
      </c>
      <c r="D96" s="63">
        <v>433</v>
      </c>
      <c r="E96" s="64">
        <f t="shared" si="2"/>
        <v>67110.973341599514</v>
      </c>
      <c r="F96" s="64">
        <f>D96/(C96/4046.8568)</f>
        <v>271.58849882207068</v>
      </c>
      <c r="G96" s="63"/>
      <c r="H96" s="64"/>
      <c r="I96" s="64"/>
      <c r="J96" s="63">
        <v>374</v>
      </c>
      <c r="K96" s="64">
        <f>J96/(C96*0.000001)</f>
        <v>57966.522008679487</v>
      </c>
      <c r="L96" s="64">
        <f>J96/(C96/4046.8568)</f>
        <v>234.5822137631742</v>
      </c>
      <c r="M96" s="17">
        <v>335</v>
      </c>
      <c r="N96" s="18">
        <f>M96/(C96*0.000001)</f>
        <v>51921.884686918791</v>
      </c>
      <c r="O96" s="19">
        <f>M96/(C96/4046.8568)</f>
        <v>210.12043211407314</v>
      </c>
    </row>
    <row r="97" spans="1:15" x14ac:dyDescent="0.3">
      <c r="A97" s="12" t="s">
        <v>37</v>
      </c>
      <c r="C97" s="21">
        <v>109321</v>
      </c>
      <c r="D97" s="63">
        <v>3654</v>
      </c>
      <c r="E97" s="64">
        <f t="shared" si="2"/>
        <v>33424.502154206421</v>
      </c>
      <c r="F97" s="64">
        <f>D97/(C97/4046.8568)</f>
        <v>135.26417382936489</v>
      </c>
      <c r="G97" s="63"/>
      <c r="H97" s="64"/>
      <c r="I97" s="64"/>
      <c r="J97" s="63">
        <v>3597</v>
      </c>
      <c r="K97" s="64">
        <f>J97/(C97*0.000001)</f>
        <v>32903.101874296794</v>
      </c>
      <c r="L97" s="64">
        <f>J97/(C97/4046.8568)</f>
        <v>133.15414156109074</v>
      </c>
      <c r="M97" s="17">
        <v>3225</v>
      </c>
      <c r="N97" s="18">
        <f>M97/(C97*0.000001)</f>
        <v>29500.278994886619</v>
      </c>
      <c r="O97" s="19">
        <f>M97/(C97/4046.8568)</f>
        <v>119.38340465235409</v>
      </c>
    </row>
    <row r="98" spans="1:15" x14ac:dyDescent="0.3">
      <c r="A98" s="12" t="s">
        <v>296</v>
      </c>
      <c r="C98" s="21">
        <v>11411</v>
      </c>
      <c r="D98" s="63">
        <v>427.29019199999993</v>
      </c>
      <c r="E98" s="64">
        <f t="shared" si="2"/>
        <v>37445.464201209354</v>
      </c>
      <c r="F98" s="64">
        <f>D98/(C98/4046.8568)</f>
        <v>151.53643143182063</v>
      </c>
      <c r="G98" s="63"/>
      <c r="H98" s="64"/>
      <c r="I98" s="64"/>
      <c r="J98" s="63">
        <v>379</v>
      </c>
      <c r="K98" s="64">
        <f>J98/(C98*0.000001)</f>
        <v>33213.565857505921</v>
      </c>
      <c r="L98" s="64">
        <f>J98/(C98/4046.8568)</f>
        <v>134.41054484269566</v>
      </c>
      <c r="M98" s="17">
        <v>340</v>
      </c>
      <c r="N98" s="18">
        <f>M98/(C98*0.000001)</f>
        <v>29795.811059503991</v>
      </c>
      <c r="O98" s="19">
        <f>M98/(C98/4046.8568)</f>
        <v>120.57938059766892</v>
      </c>
    </row>
    <row r="99" spans="1:15" x14ac:dyDescent="0.3">
      <c r="A99" s="12" t="s">
        <v>299</v>
      </c>
      <c r="C99" s="21">
        <v>9595</v>
      </c>
      <c r="D99" s="63">
        <v>694</v>
      </c>
      <c r="E99" s="64">
        <f t="shared" ref="E99:E130" si="3">D99/(C99*0.000001)</f>
        <v>72329.338196977595</v>
      </c>
      <c r="F99" s="64">
        <f>D99/(C99/4046.8568)</f>
        <v>292.70647412193853</v>
      </c>
      <c r="G99" s="63"/>
      <c r="H99" s="64"/>
      <c r="I99" s="64"/>
      <c r="J99" s="63">
        <v>620</v>
      </c>
      <c r="K99" s="64">
        <f>J99/(C99*0.000001)</f>
        <v>64616.988014590934</v>
      </c>
      <c r="L99" s="64">
        <f>J99/(C99/4046.8568)</f>
        <v>261.49569734236582</v>
      </c>
      <c r="M99" s="17">
        <v>556</v>
      </c>
      <c r="N99" s="18">
        <f>M99/(C99*0.000001)</f>
        <v>57946.847316310581</v>
      </c>
      <c r="O99" s="19">
        <f>M99/(C99/4046.8568)</f>
        <v>234.50259310057322</v>
      </c>
    </row>
    <row r="100" spans="1:15" x14ac:dyDescent="0.3">
      <c r="A100" s="12" t="s">
        <v>300</v>
      </c>
      <c r="C100" s="21">
        <v>10156</v>
      </c>
      <c r="D100" s="63">
        <v>660.73654079999983</v>
      </c>
      <c r="E100" s="64">
        <f t="shared" si="3"/>
        <v>65058.737770775879</v>
      </c>
      <c r="F100" s="64">
        <f>D100/(C100/4046.8568)</f>
        <v>263.28339534708118</v>
      </c>
      <c r="G100" s="63"/>
      <c r="H100" s="64"/>
      <c r="I100" s="64"/>
      <c r="J100" s="63">
        <v>599.93551820000005</v>
      </c>
      <c r="K100" s="64">
        <f>J100/(C100*0.000001)</f>
        <v>59072.028180385983</v>
      </c>
      <c r="L100" s="64">
        <f>J100/(C100/4046.8568)</f>
        <v>239.05603893158664</v>
      </c>
      <c r="M100" s="17">
        <v>423</v>
      </c>
      <c r="N100" s="18">
        <f>M100/(C100*0.000001)</f>
        <v>41650.256006301694</v>
      </c>
      <c r="O100" s="19">
        <f>M100/(C100/4046.8568)</f>
        <v>168.55262174084285</v>
      </c>
    </row>
    <row r="101" spans="1:15" ht="43.2" x14ac:dyDescent="0.3">
      <c r="A101" s="22" t="s">
        <v>342</v>
      </c>
      <c r="B101" s="13" t="s">
        <v>324</v>
      </c>
      <c r="C101" s="21">
        <v>40775</v>
      </c>
      <c r="D101" s="63">
        <v>202</v>
      </c>
      <c r="E101" s="64">
        <f t="shared" si="3"/>
        <v>4954.0159411404047</v>
      </c>
      <c r="F101" s="64">
        <f>D101/(C101/4046.8568)</f>
        <v>20.048193098712446</v>
      </c>
      <c r="G101" s="63"/>
      <c r="H101" s="64"/>
      <c r="I101" s="64"/>
      <c r="J101" s="63">
        <v>263</v>
      </c>
      <c r="K101" s="64">
        <f>J101/(C101*0.000001)</f>
        <v>6450.0306560392401</v>
      </c>
      <c r="L101" s="64">
        <f>J101/(C101/4046.8568)</f>
        <v>26.102350420600857</v>
      </c>
      <c r="M101" s="17">
        <v>249</v>
      </c>
      <c r="N101" s="18">
        <f>M101/(C101*0.000001)</f>
        <v>6106.6830165542615</v>
      </c>
      <c r="O101" s="19">
        <f>M101/(C101/4046.8568)</f>
        <v>24.712871690987125</v>
      </c>
    </row>
    <row r="102" spans="1:15" x14ac:dyDescent="0.3">
      <c r="A102" s="12" t="s">
        <v>222</v>
      </c>
      <c r="C102" s="21">
        <v>16230</v>
      </c>
      <c r="D102" s="63">
        <v>410.61545279999996</v>
      </c>
      <c r="E102" s="64">
        <f t="shared" si="3"/>
        <v>25299.781441774492</v>
      </c>
      <c r="F102" s="64">
        <f>D102/(C102/4046.8568)</f>
        <v>102.3845925661589</v>
      </c>
      <c r="G102" s="63"/>
      <c r="H102" s="64"/>
      <c r="I102" s="64"/>
      <c r="J102" s="63">
        <v>679.63174939999988</v>
      </c>
      <c r="K102" s="64">
        <f>J102/(C102*0.000001)</f>
        <v>41875.030770178681</v>
      </c>
      <c r="L102" s="64">
        <f>J102/(C102/4046.8568)</f>
        <v>169.46225302250681</v>
      </c>
      <c r="M102" s="17">
        <v>644</v>
      </c>
      <c r="N102" s="18">
        <f>M102/(C102*0.000001)</f>
        <v>39679.605668515098</v>
      </c>
      <c r="O102" s="19">
        <f>M102/(C102/4046.8568)</f>
        <v>160.57768202094886</v>
      </c>
    </row>
    <row r="103" spans="1:15" x14ac:dyDescent="0.3">
      <c r="A103" s="22" t="s">
        <v>343</v>
      </c>
      <c r="C103" s="21">
        <v>22942</v>
      </c>
      <c r="D103" s="63">
        <v>889</v>
      </c>
      <c r="E103" s="64">
        <f t="shared" si="3"/>
        <v>38749.891029552782</v>
      </c>
      <c r="F103" s="64">
        <f>D103/(C103/4046.8568)</f>
        <v>156.81526001220467</v>
      </c>
      <c r="G103" s="63"/>
      <c r="H103" s="64"/>
      <c r="I103" s="64"/>
      <c r="J103" s="63">
        <v>1158</v>
      </c>
      <c r="K103" s="64">
        <f>J103/(C103*0.000001)</f>
        <v>50475.111149856159</v>
      </c>
      <c r="L103" s="64">
        <f>J103/(C103/4046.8568)</f>
        <v>204.26554678755122</v>
      </c>
      <c r="M103" s="17">
        <v>1221</v>
      </c>
      <c r="N103" s="18">
        <f>M103/(C103*0.000001)</f>
        <v>53221.166419666988</v>
      </c>
      <c r="O103" s="19">
        <f>M103/(C103/4046.8568)</f>
        <v>215.37843922936099</v>
      </c>
    </row>
    <row r="104" spans="1:15" x14ac:dyDescent="0.3">
      <c r="A104" s="12" t="s">
        <v>325</v>
      </c>
      <c r="C104" s="21">
        <v>24516</v>
      </c>
      <c r="D104" s="63">
        <v>598.20626879999986</v>
      </c>
      <c r="E104" s="64">
        <f t="shared" si="3"/>
        <v>24400.64728340675</v>
      </c>
      <c r="F104" s="64">
        <f>D104/(C104/4046.8568)</f>
        <v>98.745925383256136</v>
      </c>
      <c r="G104" s="63">
        <v>662</v>
      </c>
      <c r="H104" s="64">
        <f>G104/(C104*0.000001)</f>
        <v>27002.773698808942</v>
      </c>
      <c r="I104" s="64">
        <f>G104/(C104/4046.8568)</f>
        <v>109.27635836188612</v>
      </c>
      <c r="J104" s="63">
        <v>456</v>
      </c>
      <c r="K104" s="64">
        <f>J104/(C104*0.000001)</f>
        <v>18600.097895252082</v>
      </c>
      <c r="L104" s="64">
        <f>J104/(C104/4046.8568)</f>
        <v>75.271932648066567</v>
      </c>
      <c r="M104" s="17">
        <v>453</v>
      </c>
      <c r="N104" s="18">
        <f>M104/(C104*0.000001)</f>
        <v>18477.728830151736</v>
      </c>
      <c r="O104" s="19">
        <f>M104/(C104/4046.8568)</f>
        <v>74.776722564855604</v>
      </c>
    </row>
    <row r="105" spans="1:15" x14ac:dyDescent="0.3">
      <c r="A105" s="12" t="s">
        <v>38</v>
      </c>
      <c r="C105" s="21">
        <v>476827</v>
      </c>
      <c r="D105" s="63">
        <v>15097</v>
      </c>
      <c r="E105" s="64">
        <f t="shared" si="3"/>
        <v>31661.378235712324</v>
      </c>
      <c r="F105" s="64">
        <f>D105/(C105/4046.8568)</f>
        <v>128.12906381056442</v>
      </c>
      <c r="G105" s="63">
        <v>4094</v>
      </c>
      <c r="H105" s="64">
        <f>G105/(C105*0.000001)</f>
        <v>8585.9231964632872</v>
      </c>
      <c r="I105" s="64">
        <f>G105/(C105/4046.8568)</f>
        <v>34.746001671885189</v>
      </c>
      <c r="J105" s="63">
        <v>23315.5751944</v>
      </c>
      <c r="K105" s="64">
        <f>J105/(C105*0.000001)</f>
        <v>48897.346824739368</v>
      </c>
      <c r="L105" s="64">
        <f>J105/(C105/4046.8568)</f>
        <v>197.88056049965493</v>
      </c>
      <c r="M105" s="17">
        <v>29224</v>
      </c>
      <c r="N105" s="18">
        <f>M105/(C105*0.000001)</f>
        <v>61288.475694539113</v>
      </c>
      <c r="O105" s="19">
        <f>M105/(C105/4046.8568)</f>
        <v>248.02568462608031</v>
      </c>
    </row>
    <row r="106" spans="1:15" x14ac:dyDescent="0.3">
      <c r="A106" s="12" t="s">
        <v>39</v>
      </c>
      <c r="C106" s="21">
        <v>36140</v>
      </c>
      <c r="D106" s="63">
        <v>1511.1482399999998</v>
      </c>
      <c r="E106" s="64">
        <f t="shared" si="3"/>
        <v>41813.73104593248</v>
      </c>
      <c r="F106" s="64">
        <f>D106/(C106/4046.8568)</f>
        <v>169.21418181660295</v>
      </c>
      <c r="G106" s="63">
        <v>1557</v>
      </c>
      <c r="H106" s="64">
        <f>G6/(C6*0.000001)</f>
        <v>48497.185965752607</v>
      </c>
      <c r="I106" s="64">
        <f>G106/(C106/4046.8568)</f>
        <v>174.34853452130602</v>
      </c>
      <c r="J106" s="63">
        <v>1841.8684543999998</v>
      </c>
      <c r="K106" s="64">
        <f>J106/(C106*0.000001)</f>
        <v>50964.816115107911</v>
      </c>
      <c r="L106" s="64">
        <f>J106/(C106/4046.8568)</f>
        <v>206.24731265617402</v>
      </c>
      <c r="M106" s="17">
        <v>2645</v>
      </c>
      <c r="N106" s="18">
        <f>M106/(C106*0.000001)</f>
        <v>73187.603763143328</v>
      </c>
      <c r="O106" s="19">
        <f>M106/(C106/4046.8568)</f>
        <v>296.17975196458218</v>
      </c>
    </row>
    <row r="107" spans="1:15" x14ac:dyDescent="0.3">
      <c r="A107" s="12" t="s">
        <v>247</v>
      </c>
      <c r="C107" s="21">
        <v>16712</v>
      </c>
      <c r="D107" s="63">
        <v>644.06180159999985</v>
      </c>
      <c r="E107" s="64">
        <f t="shared" si="3"/>
        <v>38538.88233604595</v>
      </c>
      <c r="F107" s="64">
        <f>D107/(C107/4046.8568)</f>
        <v>155.96133804602744</v>
      </c>
      <c r="G107" s="63">
        <v>551</v>
      </c>
      <c r="H107" s="64">
        <f>G107/(C107*0.000001)</f>
        <v>32970.320727620878</v>
      </c>
      <c r="I107" s="64">
        <f>G107/(C107/4046.8568)</f>
        <v>133.42616663475349</v>
      </c>
      <c r="J107" s="63">
        <v>474</v>
      </c>
      <c r="K107" s="64">
        <f>J107/(C107*0.000001)</f>
        <v>28362.853039731934</v>
      </c>
      <c r="L107" s="64">
        <f>J107/(C107/4046.8568)</f>
        <v>114.78040469123984</v>
      </c>
      <c r="M107" s="17">
        <v>471</v>
      </c>
      <c r="N107" s="18">
        <f>M107/(C107*0.000001)</f>
        <v>28183.341311632365</v>
      </c>
      <c r="O107" s="19">
        <f>M107/(C107/4046.8568)</f>
        <v>114.05394643370035</v>
      </c>
    </row>
    <row r="108" spans="1:15" x14ac:dyDescent="0.3">
      <c r="A108" s="12" t="s">
        <v>40</v>
      </c>
      <c r="C108" s="21">
        <v>79832</v>
      </c>
      <c r="D108" s="63">
        <v>2992</v>
      </c>
      <c r="E108" s="64">
        <f t="shared" si="3"/>
        <v>37478.70528109029</v>
      </c>
      <c r="F108" s="64">
        <f>D108/(C108/4046.8568)</f>
        <v>151.67095332197613</v>
      </c>
      <c r="G108" s="63">
        <v>3334</v>
      </c>
      <c r="H108" s="64">
        <f>G108/(C108*0.000001)</f>
        <v>41762.701673514377</v>
      </c>
      <c r="I108" s="64">
        <f>G108/(C108/4046.8568)</f>
        <v>169.00767325383305</v>
      </c>
      <c r="J108" s="63">
        <v>3895</v>
      </c>
      <c r="K108" s="64">
        <f>J108/(C108*0.000001)</f>
        <v>48789.958913718809</v>
      </c>
      <c r="L108" s="64">
        <f>J108/(C108/4046.8568)</f>
        <v>197.44597700170357</v>
      </c>
      <c r="M108" s="17">
        <v>4161</v>
      </c>
      <c r="N108" s="18">
        <f>M108/(C108*0.000001)</f>
        <v>52121.956107826438</v>
      </c>
      <c r="O108" s="19">
        <f>M108/(C108/4046.8568)</f>
        <v>210.93009250425894</v>
      </c>
    </row>
    <row r="109" spans="1:15" x14ac:dyDescent="0.3">
      <c r="A109" s="12" t="s">
        <v>41</v>
      </c>
      <c r="C109" s="21">
        <v>298021</v>
      </c>
      <c r="D109" s="63">
        <v>12810.368390399997</v>
      </c>
      <c r="E109" s="64">
        <f t="shared" si="3"/>
        <v>42984.78426151177</v>
      </c>
      <c r="F109" s="64">
        <f>D109/(C109/4046.8568)</f>
        <v>173.95326648523184</v>
      </c>
      <c r="G109" s="63">
        <v>7758</v>
      </c>
      <c r="H109" s="64">
        <f>G109/(C109*0.000001)</f>
        <v>26031.722596729764</v>
      </c>
      <c r="I109" s="64">
        <f>G109/(C109/4046.8568)</f>
        <v>105.34665360628948</v>
      </c>
      <c r="J109" s="63">
        <v>17484.467611599997</v>
      </c>
      <c r="K109" s="64">
        <f>J109/(C109*0.000001)</f>
        <v>58668.5757433201</v>
      </c>
      <c r="L109" s="64">
        <f>J109/(C109/4046.8568)</f>
        <v>237.42332469316997</v>
      </c>
      <c r="M109" s="17">
        <v>14842</v>
      </c>
      <c r="N109" s="18">
        <f>M109/(C109*0.000001)</f>
        <v>49801.859600497955</v>
      </c>
      <c r="O109" s="19">
        <f>M109/(C109/4046.8568)</f>
        <v>201.54099417692041</v>
      </c>
    </row>
    <row r="110" spans="1:15" x14ac:dyDescent="0.3">
      <c r="A110" s="12" t="s">
        <v>42</v>
      </c>
      <c r="C110" s="21">
        <v>241497</v>
      </c>
      <c r="D110" s="63">
        <v>10823.990083199997</v>
      </c>
      <c r="E110" s="64">
        <f t="shared" si="3"/>
        <v>44820.39148809301</v>
      </c>
      <c r="F110" s="64">
        <f>D110/(C110/4046.8568)</f>
        <v>181.38170607225129</v>
      </c>
      <c r="G110" s="63">
        <v>9618</v>
      </c>
      <c r="H110" s="64">
        <f>G110/(C110*0.000001)</f>
        <v>39826.581696667039</v>
      </c>
      <c r="I110" s="64">
        <f>G110/(C110/4046.8568)</f>
        <v>161.17247295991254</v>
      </c>
      <c r="J110" s="63">
        <v>11219.458325599999</v>
      </c>
      <c r="K110" s="64">
        <f>J110/(C110*0.000001)</f>
        <v>46457.961488548506</v>
      </c>
      <c r="L110" s="64">
        <f>J110/(C110/4046.8568)</f>
        <v>188.00871736407066</v>
      </c>
      <c r="M110" s="17">
        <v>12066</v>
      </c>
      <c r="N110" s="18">
        <f>M110/(C110*0.000001)</f>
        <v>49963.353582032076</v>
      </c>
      <c r="O110" s="19">
        <f>M110/(C110/4046.8568)</f>
        <v>202.19453719425087</v>
      </c>
    </row>
    <row r="111" spans="1:15" x14ac:dyDescent="0.3">
      <c r="A111" s="12" t="s">
        <v>253</v>
      </c>
      <c r="C111" s="21">
        <v>116990</v>
      </c>
      <c r="D111" s="63">
        <v>6811.6309631999984</v>
      </c>
      <c r="E111" s="64">
        <f t="shared" si="3"/>
        <v>58224.044475596194</v>
      </c>
      <c r="F111" s="64">
        <f>D111/(C111/4046.8568)</f>
        <v>235.62437030956889</v>
      </c>
      <c r="G111" s="63">
        <v>5067</v>
      </c>
      <c r="H111" s="64">
        <f>G111/(C111*0.000001)</f>
        <v>43311.394136250965</v>
      </c>
      <c r="I111" s="64">
        <f>G111/(C111/4046.8568)</f>
        <v>175.27500987776733</v>
      </c>
      <c r="J111" s="63">
        <v>5649.5772783999992</v>
      </c>
      <c r="K111" s="64">
        <f>J111/(C111*0.000001)</f>
        <v>48291.112731002642</v>
      </c>
      <c r="L111" s="64">
        <f>J111/(C111/4046.8568)</f>
        <v>195.42721793502463</v>
      </c>
      <c r="M111" s="17">
        <v>7078</v>
      </c>
      <c r="N111" s="18">
        <f>M111/(C111*0.000001)</f>
        <v>60500.897512607917</v>
      </c>
      <c r="O111" s="19">
        <f>M111/(C111/4046.8568)</f>
        <v>244.83846850500044</v>
      </c>
    </row>
    <row r="112" spans="1:15" x14ac:dyDescent="0.3">
      <c r="A112" s="12" t="s">
        <v>256</v>
      </c>
      <c r="C112" s="21">
        <v>56910</v>
      </c>
      <c r="D112" s="63">
        <v>4566.794198399999</v>
      </c>
      <c r="E112" s="64">
        <f t="shared" si="3"/>
        <v>80245.90051660515</v>
      </c>
      <c r="F112" s="64">
        <f>D112/(C112/4046.8568)</f>
        <v>324.74366817774705</v>
      </c>
      <c r="G112" s="63">
        <v>2617</v>
      </c>
      <c r="H112" s="64">
        <f>G112/(C112*0.000001)</f>
        <v>45984.888420312782</v>
      </c>
      <c r="I112" s="64">
        <f>G112/(C112/4046.8568)</f>
        <v>186.09425840098402</v>
      </c>
      <c r="J112" s="63">
        <v>3867.4809973999995</v>
      </c>
      <c r="K112" s="64">
        <f>J112/(C112*0.000001)</f>
        <v>67957.845675628181</v>
      </c>
      <c r="L112" s="64">
        <f>J112/(C112/4046.8568)</f>
        <v>275.0156698857665</v>
      </c>
      <c r="M112" s="17">
        <v>3001</v>
      </c>
      <c r="N112" s="18">
        <f>M112/(C112*0.000001)</f>
        <v>52732.384466701813</v>
      </c>
      <c r="O112" s="19">
        <f>M112/(C112/4046.8568)</f>
        <v>213.4004086592866</v>
      </c>
    </row>
    <row r="113" spans="1:15" x14ac:dyDescent="0.3">
      <c r="A113" s="12" t="s">
        <v>43</v>
      </c>
      <c r="C113" s="21">
        <v>1153194</v>
      </c>
      <c r="D113" s="63">
        <v>7328.5478783999997</v>
      </c>
      <c r="E113" s="64">
        <f t="shared" si="3"/>
        <v>6355.0000072841167</v>
      </c>
      <c r="F113" s="64">
        <f>D113/(C113/4046.8568)</f>
        <v>25.717774993477779</v>
      </c>
      <c r="G113" s="63"/>
      <c r="H113" s="64"/>
      <c r="I113" s="64"/>
      <c r="J113" s="63">
        <v>7073.0405190000001</v>
      </c>
      <c r="K113" s="64">
        <f>J113/(C113*0.000001)</f>
        <v>6133.4350673000381</v>
      </c>
      <c r="L113" s="64">
        <f>J113/(C113/4046.8568)</f>
        <v>24.821133409461616</v>
      </c>
      <c r="M113" s="17">
        <v>22293</v>
      </c>
      <c r="N113" s="18">
        <f>M113/(C113*0.000001)</f>
        <v>19331.526178596141</v>
      </c>
      <c r="O113" s="19">
        <f>M113/(C113/4046.8568)</f>
        <v>78.231918170229818</v>
      </c>
    </row>
    <row r="114" spans="1:15" x14ac:dyDescent="0.3">
      <c r="A114" s="12" t="s">
        <v>263</v>
      </c>
      <c r="C114" s="21">
        <v>142887</v>
      </c>
      <c r="D114" s="63">
        <v>4510</v>
      </c>
      <c r="E114" s="64">
        <f t="shared" si="3"/>
        <v>31563.403248721021</v>
      </c>
      <c r="F114" s="64">
        <f>D114/(C114/4046.8568)</f>
        <v>127.73257306822875</v>
      </c>
      <c r="G114" s="63"/>
      <c r="H114" s="64"/>
      <c r="I114" s="64"/>
      <c r="J114" s="63">
        <v>7347.5497597999984</v>
      </c>
      <c r="K114" s="64">
        <f>J114/(C114*0.000001)</f>
        <v>51422.101099470201</v>
      </c>
      <c r="L114" s="64">
        <f>J114/(C114/4046.8568)</f>
        <v>208.09787950467845</v>
      </c>
      <c r="M114" s="17">
        <v>6273</v>
      </c>
      <c r="N114" s="18">
        <f>M114/(C114*0.000001)</f>
        <v>43901.824518675603</v>
      </c>
      <c r="O114" s="19">
        <f>M114/(C114/4046.8568)</f>
        <v>177.66439708580907</v>
      </c>
    </row>
    <row r="115" spans="1:15" x14ac:dyDescent="0.3">
      <c r="A115" s="12" t="s">
        <v>44</v>
      </c>
      <c r="C115" s="21">
        <v>171803</v>
      </c>
      <c r="D115" s="63">
        <v>12479</v>
      </c>
      <c r="E115" s="64">
        <f t="shared" si="3"/>
        <v>72635.518588150386</v>
      </c>
      <c r="F115" s="64">
        <f>D115/(C115/4046.8568)</f>
        <v>293.94554231998274</v>
      </c>
      <c r="G115" s="63">
        <v>8441</v>
      </c>
      <c r="H115" s="64">
        <f>G115/(C115*0.000001)</f>
        <v>49131.854507779266</v>
      </c>
      <c r="I115" s="64">
        <f>G115/(C115/4046.8568)</f>
        <v>198.82957951141714</v>
      </c>
      <c r="J115" s="63">
        <v>14626.472209400001</v>
      </c>
      <c r="K115" s="64">
        <f>J115/(C115*0.000001)</f>
        <v>85135.138556369813</v>
      </c>
      <c r="L115" s="64">
        <f>J115/(C115/4046.8568)</f>
        <v>344.52971438578732</v>
      </c>
      <c r="M115" s="17">
        <v>11445</v>
      </c>
      <c r="N115" s="18">
        <f>M115/(C115*0.000001)</f>
        <v>66616.997374900326</v>
      </c>
      <c r="O115" s="19">
        <f>M115/(C115/4046.8568)</f>
        <v>269.58944882219748</v>
      </c>
    </row>
    <row r="116" spans="1:15" x14ac:dyDescent="0.3">
      <c r="A116" s="12" t="s">
        <v>267</v>
      </c>
      <c r="C116" s="21">
        <v>293203</v>
      </c>
      <c r="D116" s="63">
        <v>8908</v>
      </c>
      <c r="E116" s="64">
        <f t="shared" si="3"/>
        <v>30381.680951422735</v>
      </c>
      <c r="F116" s="64">
        <f>D116/(C116/4046.8568)</f>
        <v>122.95031215369556</v>
      </c>
      <c r="G116" s="63"/>
      <c r="H116" s="64"/>
      <c r="I116" s="64"/>
      <c r="J116" s="63">
        <v>8120.1604455999995</v>
      </c>
      <c r="K116" s="64">
        <f>J116/(C116*0.000001)</f>
        <v>27694.670401053194</v>
      </c>
      <c r="L116" s="64">
        <f>J116/(C116/4046.8568)</f>
        <v>112.07636523626084</v>
      </c>
      <c r="M116" s="17">
        <v>8892</v>
      </c>
      <c r="N116" s="18">
        <f>M116/(C116*0.000001)</f>
        <v>30327.111250567013</v>
      </c>
      <c r="O116" s="19">
        <f>M116/(C116/4046.8568)</f>
        <v>122.72947638871362</v>
      </c>
    </row>
    <row r="117" spans="1:15" x14ac:dyDescent="0.3">
      <c r="A117" s="12" t="s">
        <v>45</v>
      </c>
      <c r="C117" s="21">
        <v>199350</v>
      </c>
      <c r="D117" s="63">
        <v>5939</v>
      </c>
      <c r="E117" s="64">
        <f t="shared" si="3"/>
        <v>29791.823426134939</v>
      </c>
      <c r="F117" s="64">
        <f>D117/(C117/4046.8568)</f>
        <v>120.56324321645347</v>
      </c>
      <c r="G117" s="63"/>
      <c r="H117" s="64"/>
      <c r="I117" s="64"/>
      <c r="J117" s="63">
        <v>9514.8444915999989</v>
      </c>
      <c r="K117" s="64">
        <f>J117/(C117*0.000001)</f>
        <v>47729.342822172053</v>
      </c>
      <c r="L117" s="64">
        <f>J117/(C117/4046.8568)</f>
        <v>193.15381555943819</v>
      </c>
      <c r="M117" s="17">
        <v>7846</v>
      </c>
      <c r="N117" s="18">
        <f>M117/(C117*0.000001)</f>
        <v>39357.913217958361</v>
      </c>
      <c r="O117" s="19">
        <f>M117/(C117/4046.8568)</f>
        <v>159.27583873990469</v>
      </c>
    </row>
    <row r="118" spans="1:15" x14ac:dyDescent="0.3">
      <c r="A118" s="12" t="s">
        <v>46</v>
      </c>
      <c r="C118" s="21">
        <v>549099</v>
      </c>
      <c r="D118" s="63">
        <v>10974.062735999998</v>
      </c>
      <c r="E118" s="64">
        <f t="shared" si="3"/>
        <v>19985.581354182028</v>
      </c>
      <c r="F118" s="64">
        <f>D118/(C118/4046.8568)</f>
        <v>80.87878580512475</v>
      </c>
      <c r="G118" s="63"/>
      <c r="H118" s="64"/>
      <c r="I118" s="64"/>
      <c r="J118" s="63">
        <v>14526.8519204</v>
      </c>
      <c r="K118" s="64">
        <f>J118/(C118*0.000001)</f>
        <v>26455.797443448268</v>
      </c>
      <c r="L118" s="64">
        <f>J118/(C118/4046.8568)</f>
        <v>107.06282378344123</v>
      </c>
      <c r="M118" s="17">
        <v>25596</v>
      </c>
      <c r="N118" s="18">
        <f>M118/(C118*0.000001)</f>
        <v>46614.544918129519</v>
      </c>
      <c r="O118" s="19">
        <f>M118/(C118/4046.8568)</f>
        <v>188.64238808083786</v>
      </c>
    </row>
    <row r="119" spans="1:15" x14ac:dyDescent="0.3">
      <c r="A119" s="12" t="s">
        <v>295</v>
      </c>
      <c r="C119" s="21">
        <v>220783</v>
      </c>
      <c r="D119" s="63">
        <v>12943.766303999999</v>
      </c>
      <c r="E119" s="64">
        <f t="shared" si="3"/>
        <v>58626.643826743908</v>
      </c>
      <c r="F119" s="64">
        <f>D119/(C119/4046.8568)</f>
        <v>237.2536322314366</v>
      </c>
      <c r="G119" s="63">
        <v>7278</v>
      </c>
      <c r="H119" s="64">
        <f>G119/(C119*0.000001)</f>
        <v>32964.494548946255</v>
      </c>
      <c r="I119" s="64">
        <f>G119/(C119/4046.8568)</f>
        <v>133.40258892396608</v>
      </c>
      <c r="J119" s="63">
        <v>14146.081038</v>
      </c>
      <c r="K119" s="64">
        <f>J119/(C119*0.000001)</f>
        <v>64072.329110484054</v>
      </c>
      <c r="L119" s="64">
        <f>J119/(C119/4046.8568)</f>
        <v>259.29154075260033</v>
      </c>
      <c r="M119" s="17">
        <v>11860</v>
      </c>
      <c r="N119" s="18">
        <f>M119/(C119*0.000001)</f>
        <v>53717.904005290271</v>
      </c>
      <c r="O119" s="19">
        <f>M119/(C119/4046.8568)</f>
        <v>217.38866510555616</v>
      </c>
    </row>
    <row r="120" spans="1:15" x14ac:dyDescent="0.3">
      <c r="A120" s="12" t="s">
        <v>298</v>
      </c>
      <c r="C120" s="21">
        <v>33092</v>
      </c>
      <c r="D120" s="63">
        <v>1771.6910399999997</v>
      </c>
      <c r="E120" s="64">
        <f t="shared" si="3"/>
        <v>53538.348845642446</v>
      </c>
      <c r="F120" s="64">
        <f>D120/(C120/4046.8568)</f>
        <v>216.66203108676029</v>
      </c>
      <c r="G120" s="63"/>
      <c r="H120" s="64"/>
      <c r="I120" s="64"/>
      <c r="J120" s="63">
        <v>2907</v>
      </c>
      <c r="K120" s="64">
        <f>J120/(C120*0.000001)</f>
        <v>87846.005076755726</v>
      </c>
      <c r="L120" s="64">
        <f>J120/(C120/4046.8568)</f>
        <v>355.50020299770341</v>
      </c>
      <c r="M120" s="17">
        <v>2888</v>
      </c>
      <c r="N120" s="18">
        <f>M120/(C120*0.000001)</f>
        <v>87271.848180829213</v>
      </c>
      <c r="O120" s="19">
        <f>M120/(C120/4046.8568)</f>
        <v>353.17667225915631</v>
      </c>
    </row>
    <row r="121" spans="1:15" x14ac:dyDescent="0.3">
      <c r="A121" s="22" t="s">
        <v>340</v>
      </c>
      <c r="B121" s="13" t="s">
        <v>322</v>
      </c>
      <c r="C121" s="21">
        <v>42833</v>
      </c>
      <c r="D121" s="63">
        <v>2627</v>
      </c>
      <c r="E121" s="64">
        <f t="shared" si="3"/>
        <v>61331.216585343085</v>
      </c>
      <c r="F121" s="64">
        <f>D121/(C121/4046.8568)</f>
        <v>248.1986508906684</v>
      </c>
      <c r="G121" s="63"/>
      <c r="H121" s="64"/>
      <c r="I121" s="64"/>
      <c r="J121" s="63">
        <v>2425</v>
      </c>
      <c r="K121" s="64">
        <f>J121/(C121*0.000001)</f>
        <v>56615.226577638743</v>
      </c>
      <c r="L121" s="64">
        <f>J121/(C121/4046.8568)</f>
        <v>229.11371465925805</v>
      </c>
      <c r="M121" s="17">
        <v>2409</v>
      </c>
      <c r="N121" s="18">
        <f>M121/(C121*0.000001)</f>
        <v>56241.68281465226</v>
      </c>
      <c r="O121" s="19">
        <f>M121/(C121/4046.8568)</f>
        <v>227.60203654191861</v>
      </c>
    </row>
    <row r="122" spans="1:15" x14ac:dyDescent="0.3">
      <c r="A122" s="12" t="s">
        <v>230</v>
      </c>
      <c r="C122" s="21">
        <v>29931</v>
      </c>
      <c r="D122" s="63">
        <v>349</v>
      </c>
      <c r="E122" s="64">
        <f t="shared" si="3"/>
        <v>11660.151682202399</v>
      </c>
      <c r="F122" s="64">
        <f>D122/(C122/4046.8568)</f>
        <v>47.186964124152219</v>
      </c>
      <c r="G122" s="63"/>
      <c r="H122" s="64"/>
      <c r="I122" s="64"/>
      <c r="J122" s="63">
        <v>322</v>
      </c>
      <c r="K122" s="64">
        <f>J122/(C122*0.000001)</f>
        <v>10758.076910226855</v>
      </c>
      <c r="L122" s="64">
        <f>J122/(C122/4046.8568)</f>
        <v>43.536396699074537</v>
      </c>
      <c r="M122" s="17">
        <v>320</v>
      </c>
      <c r="N122" s="18">
        <f>M122/(C122*0.000001)</f>
        <v>10691.256556747185</v>
      </c>
      <c r="O122" s="19">
        <f>M122/(C122/4046.8568)</f>
        <v>43.265984297216932</v>
      </c>
    </row>
    <row r="123" spans="1:15" x14ac:dyDescent="0.3">
      <c r="A123" s="12" t="s">
        <v>244</v>
      </c>
      <c r="B123" s="23"/>
      <c r="C123" s="21">
        <v>216600</v>
      </c>
      <c r="D123" s="63">
        <v>9531.6977951999997</v>
      </c>
      <c r="E123" s="64">
        <f t="shared" si="3"/>
        <v>44005.991667590031</v>
      </c>
      <c r="F123" s="64">
        <f>D123/(C123/4046.8568)</f>
        <v>178.08594662073006</v>
      </c>
      <c r="G123" s="63"/>
      <c r="H123" s="64"/>
      <c r="I123" s="64"/>
      <c r="J123" s="63">
        <v>13740.958529399999</v>
      </c>
      <c r="K123" s="64">
        <f>J123/(C123*0.000001)</f>
        <v>63439.328390581715</v>
      </c>
      <c r="L123" s="64">
        <f>J123/(C123/4046.8568)</f>
        <v>256.72987748485866</v>
      </c>
      <c r="M123" s="17">
        <v>11637</v>
      </c>
      <c r="N123" s="18">
        <f>M123/(C123*0.000001)</f>
        <v>53725.761772853191</v>
      </c>
      <c r="O123" s="19">
        <f>M123/(C123/4046.8568)</f>
        <v>217.42046436565099</v>
      </c>
    </row>
    <row r="124" spans="1:15" x14ac:dyDescent="0.3">
      <c r="A124" s="12" t="s">
        <v>53</v>
      </c>
      <c r="C124" s="21">
        <v>223037</v>
      </c>
      <c r="D124" s="63">
        <v>9917.3011391999989</v>
      </c>
      <c r="E124" s="64">
        <f t="shared" si="3"/>
        <v>44464.824846101765</v>
      </c>
      <c r="F124" s="64">
        <f>D124/(C124/4046.8568)</f>
        <v>179.94277878925587</v>
      </c>
      <c r="G124" s="63"/>
      <c r="H124" s="64"/>
      <c r="I124" s="64"/>
      <c r="J124" s="63">
        <v>9286.8247190000002</v>
      </c>
      <c r="K124" s="64">
        <f>J124/(C124*0.000001)</f>
        <v>41638.045342252633</v>
      </c>
      <c r="L124" s="64">
        <f>J124/(C124/4046.8568)</f>
        <v>168.50320693200339</v>
      </c>
      <c r="M124" s="17">
        <v>8717</v>
      </c>
      <c r="N124" s="18">
        <f>M124/(C124*0.000001)</f>
        <v>39083.201441913225</v>
      </c>
      <c r="O124" s="19">
        <f>M124/(C124/4046.8568)</f>
        <v>158.16411952097636</v>
      </c>
    </row>
    <row r="125" spans="1:15" x14ac:dyDescent="0.3">
      <c r="A125" s="12" t="s">
        <v>261</v>
      </c>
      <c r="C125" s="21">
        <v>489173</v>
      </c>
      <c r="D125" s="63">
        <v>10194</v>
      </c>
      <c r="E125" s="64">
        <f t="shared" si="3"/>
        <v>20839.25318854475</v>
      </c>
      <c r="F125" s="64">
        <f>D125/(C125/4046.8568)</f>
        <v>84.333473472983997</v>
      </c>
      <c r="G125" s="63"/>
      <c r="H125" s="64"/>
      <c r="I125" s="64"/>
      <c r="J125" s="63">
        <v>10874.107990399998</v>
      </c>
      <c r="K125" s="64">
        <f>J125/(C125*0.000001)</f>
        <v>22229.575202229065</v>
      </c>
      <c r="L125" s="64">
        <f>J125/(C125/4046.8568)</f>
        <v>89.959907568252063</v>
      </c>
      <c r="M125" s="17">
        <v>7738</v>
      </c>
      <c r="N125" s="18">
        <f>M125/(C125*0.000001)</f>
        <v>15818.534547082527</v>
      </c>
      <c r="O125" s="19">
        <f>M125/(C125/4046.8568)</f>
        <v>64.015344097895834</v>
      </c>
    </row>
    <row r="126" spans="1:15" x14ac:dyDescent="0.3">
      <c r="A126" s="12" t="s">
        <v>65</v>
      </c>
      <c r="C126" s="21">
        <v>4552946</v>
      </c>
      <c r="D126" s="63">
        <v>9114</v>
      </c>
      <c r="E126" s="64">
        <f t="shared" si="3"/>
        <v>2001.780824986723</v>
      </c>
      <c r="F126" s="64">
        <f>D126/(C126/4046.8568)</f>
        <v>8.1009203437071307</v>
      </c>
      <c r="G126" s="63"/>
      <c r="H126" s="64"/>
      <c r="I126" s="64"/>
      <c r="J126" s="63">
        <v>18533.801322399999</v>
      </c>
      <c r="K126" s="64">
        <f>J126/(C126*0.000001)</f>
        <v>4070.7272439427134</v>
      </c>
      <c r="L126" s="64">
        <f>J126/(C126/4046.8568)</f>
        <v>16.473650228094826</v>
      </c>
      <c r="M126" s="17">
        <v>38440</v>
      </c>
      <c r="N126" s="18">
        <f>M126/(C126*0.000001)</f>
        <v>8442.8851121889002</v>
      </c>
      <c r="O126" s="19">
        <f>M126/(C126/4046.8568)</f>
        <v>34.167147027880411</v>
      </c>
    </row>
    <row r="127" spans="1:15" x14ac:dyDescent="0.3">
      <c r="A127" s="12" t="s">
        <v>54</v>
      </c>
      <c r="C127" s="21">
        <v>660748</v>
      </c>
      <c r="D127" s="63">
        <v>19722.047788799995</v>
      </c>
      <c r="E127" s="64">
        <f t="shared" si="3"/>
        <v>29848.062784601687</v>
      </c>
      <c r="F127" s="64">
        <f>D127/(C127/4046.8568)</f>
        <v>120.79083584669226</v>
      </c>
      <c r="G127" s="63"/>
      <c r="H127" s="64"/>
      <c r="I127" s="64"/>
      <c r="J127" s="63">
        <v>25600.200488800001</v>
      </c>
      <c r="K127" s="64">
        <f>J127/(C127*0.000001)</f>
        <v>38744.272383420008</v>
      </c>
      <c r="L127" s="64">
        <f>J127/(C127/4046.8568)</f>
        <v>156.79252215589545</v>
      </c>
      <c r="M127" s="17">
        <v>34462</v>
      </c>
      <c r="N127" s="18">
        <f>M127/(C127*0.000001)</f>
        <v>52156.04133497188</v>
      </c>
      <c r="O127" s="19">
        <f>M127/(C127/4046.8568)</f>
        <v>211.06803053751202</v>
      </c>
    </row>
    <row r="128" spans="1:15" ht="36" x14ac:dyDescent="0.3">
      <c r="A128" s="12" t="s">
        <v>316</v>
      </c>
      <c r="C128" s="21">
        <v>907232</v>
      </c>
      <c r="D128" s="63">
        <v>7484</v>
      </c>
      <c r="E128" s="64">
        <f t="shared" si="3"/>
        <v>8249.2681034178695</v>
      </c>
      <c r="F128" s="64">
        <f>D128/(C128/4046.8568)</f>
        <v>33.38360671933971</v>
      </c>
      <c r="G128" s="63"/>
      <c r="H128" s="64"/>
      <c r="I128" s="64"/>
      <c r="J128" s="63">
        <v>10000</v>
      </c>
      <c r="K128" s="64">
        <f>J128/(C128*0.000001)</f>
        <v>11022.538887517196</v>
      </c>
      <c r="L128" s="64">
        <f>J128/(C128/4046.8568)</f>
        <v>44.606636450213401</v>
      </c>
      <c r="M128" s="17">
        <v>8375</v>
      </c>
      <c r="N128" s="18">
        <f>M128/(C128*0.000001)</f>
        <v>9231.3763182956518</v>
      </c>
      <c r="O128" s="19">
        <f>M128/(C128/4046.8568)</f>
        <v>37.358058027053723</v>
      </c>
    </row>
    <row r="129" spans="1:15" x14ac:dyDescent="0.3">
      <c r="A129" s="12" t="s">
        <v>55</v>
      </c>
      <c r="C129" s="21">
        <v>859695</v>
      </c>
      <c r="D129" s="63">
        <v>11226</v>
      </c>
      <c r="E129" s="64">
        <f t="shared" si="3"/>
        <v>13058.119449339592</v>
      </c>
      <c r="F129" s="64">
        <f>D129/(C129/4046.8568)</f>
        <v>52.844339488772185</v>
      </c>
      <c r="G129" s="63"/>
      <c r="H129" s="64"/>
      <c r="I129" s="64"/>
      <c r="J129" s="63">
        <v>15000</v>
      </c>
      <c r="K129" s="64">
        <f>J129/(C129*0.000001)</f>
        <v>17448.048435782457</v>
      </c>
      <c r="L129" s="64">
        <f>J129/(C129/4046.8568)</f>
        <v>70.609753459075606</v>
      </c>
      <c r="M129" s="17">
        <v>17508</v>
      </c>
      <c r="N129" s="18">
        <f>M129/(C129*0.000001)</f>
        <v>20365.362134245286</v>
      </c>
      <c r="O129" s="19">
        <f>M129/(C129/4046.8568)</f>
        <v>82.415704237433047</v>
      </c>
    </row>
    <row r="130" spans="1:15" x14ac:dyDescent="0.3">
      <c r="A130" s="12" t="s">
        <v>56</v>
      </c>
      <c r="C130" s="21">
        <v>1145374</v>
      </c>
      <c r="D130" s="63">
        <v>20000</v>
      </c>
      <c r="E130" s="64">
        <f t="shared" si="3"/>
        <v>17461.54531183701</v>
      </c>
      <c r="F130" s="64">
        <f>D130/(C130/4046.8568)</f>
        <v>70.664373383715713</v>
      </c>
      <c r="G130" s="63"/>
      <c r="H130" s="64"/>
      <c r="I130" s="64"/>
      <c r="J130" s="63">
        <v>27501.841116599997</v>
      </c>
      <c r="K130" s="64">
        <f>J130/(C130*0.000001)</f>
        <v>24011.232240822646</v>
      </c>
      <c r="L130" s="64">
        <f>J130/(C130/4046.8568)</f>
        <v>97.170018470152371</v>
      </c>
      <c r="M130" s="17">
        <v>25752</v>
      </c>
      <c r="N130" s="18">
        <f>M130/(C130*0.000001)</f>
        <v>22483.485743521331</v>
      </c>
      <c r="O130" s="19">
        <f>M130/(C130/4046.8568)</f>
        <v>90.98744716887235</v>
      </c>
    </row>
    <row r="131" spans="1:15" x14ac:dyDescent="0.3">
      <c r="A131" s="12" t="s">
        <v>67</v>
      </c>
      <c r="C131" s="21">
        <v>58496</v>
      </c>
      <c r="D131" s="63">
        <v>2593</v>
      </c>
      <c r="E131" s="64">
        <f t="shared" ref="E131:E134" si="4">D131/(C131*0.000001)</f>
        <v>44327.817286652076</v>
      </c>
      <c r="F131" s="64">
        <f>D131/(C131/4046.8568)</f>
        <v>179.38832881564554</v>
      </c>
      <c r="G131" s="63"/>
      <c r="H131" s="64"/>
      <c r="I131" s="64"/>
      <c r="J131" s="63">
        <v>2063.2468744000003</v>
      </c>
      <c r="K131" s="64">
        <f>J131/(C131*0.000001)</f>
        <v>35271.589072757117</v>
      </c>
      <c r="L131" s="64">
        <f>J131/(C131/4046.8568)</f>
        <v>142.73907008589285</v>
      </c>
      <c r="M131" s="17">
        <v>1704</v>
      </c>
      <c r="N131" s="18">
        <f>M131/(C131*0.000001)</f>
        <v>29130.19693654267</v>
      </c>
      <c r="O131" s="19">
        <f>M131/(C131/4046.8568)</f>
        <v>117.88573555798688</v>
      </c>
    </row>
    <row r="132" spans="1:15" x14ac:dyDescent="0.3">
      <c r="A132" s="12" t="s">
        <v>63</v>
      </c>
      <c r="C132" s="21">
        <v>106397</v>
      </c>
      <c r="D132" s="63">
        <v>4227.0463871999991</v>
      </c>
      <c r="E132" s="64">
        <f t="shared" si="4"/>
        <v>39728.999757511956</v>
      </c>
      <c r="F132" s="64">
        <f>D132/(C132/4046.8568)</f>
        <v>160.77757282588558</v>
      </c>
      <c r="G132" s="63"/>
      <c r="H132" s="64"/>
      <c r="I132" s="64"/>
      <c r="J132" s="63">
        <v>5024</v>
      </c>
      <c r="K132" s="64">
        <f>J132/(C132*0.000001)</f>
        <v>47219.376486179128</v>
      </c>
      <c r="L132" s="64">
        <f>J132/(C132/4046.8568)</f>
        <v>191.09005482485409</v>
      </c>
      <c r="M132" s="17">
        <v>4992</v>
      </c>
      <c r="N132" s="18">
        <f>M132/(C132*0.000001)</f>
        <v>46918.616126394547</v>
      </c>
      <c r="O132" s="19">
        <f>M132/(C132/4046.8568)</f>
        <v>189.8729207176894</v>
      </c>
    </row>
    <row r="133" spans="1:15" x14ac:dyDescent="0.3">
      <c r="A133" s="22" t="s">
        <v>329</v>
      </c>
      <c r="C133" s="21">
        <v>69950</v>
      </c>
      <c r="D133" s="63">
        <v>945</v>
      </c>
      <c r="E133" s="64">
        <f t="shared" si="4"/>
        <v>13509.649749821301</v>
      </c>
      <c r="F133" s="64">
        <f>D133/(C133/4046.8568)</f>
        <v>54.671617955682628</v>
      </c>
      <c r="G133" s="63"/>
      <c r="H133" s="64"/>
      <c r="I133" s="64"/>
      <c r="J133" s="63">
        <v>873</v>
      </c>
      <c r="K133" s="64">
        <f>J133/(C133*0.000001)</f>
        <v>12480.343102215869</v>
      </c>
      <c r="L133" s="64">
        <f>J133/(C133/4046.8568)</f>
        <v>50.506161349535382</v>
      </c>
      <c r="M133" s="17">
        <v>867</v>
      </c>
      <c r="N133" s="18">
        <f>M133/(C133*0.000001)</f>
        <v>12394.56754824875</v>
      </c>
      <c r="O133" s="19">
        <f>M133/(C133/4046.8568)</f>
        <v>50.159039965689779</v>
      </c>
    </row>
    <row r="134" spans="1:15" x14ac:dyDescent="0.3">
      <c r="A134" s="22" t="s">
        <v>338</v>
      </c>
      <c r="C134" s="21">
        <v>38910</v>
      </c>
      <c r="D134" s="63">
        <v>1857</v>
      </c>
      <c r="E134" s="64">
        <f t="shared" si="4"/>
        <v>47725.52043176561</v>
      </c>
      <c r="F134" s="64">
        <f>D134/(C134/4046.8568)</f>
        <v>193.13834689282959</v>
      </c>
      <c r="G134" s="63"/>
      <c r="H134" s="64"/>
      <c r="I134" s="64"/>
      <c r="J134" s="63">
        <v>1696</v>
      </c>
      <c r="K134" s="64">
        <f>J134/(C134*0.000001)</f>
        <v>43587.766640966329</v>
      </c>
      <c r="L134" s="64">
        <f>J134/(C134/4046.8568)</f>
        <v>176.39344982780776</v>
      </c>
      <c r="M134" s="17">
        <v>1685</v>
      </c>
      <c r="N134" s="18">
        <f>M134/(C134*0.000001)</f>
        <v>43305.062965818557</v>
      </c>
      <c r="O134" s="19">
        <f>M134/(C134/4046.8568)</f>
        <v>175.24938853765099</v>
      </c>
    </row>
    <row r="135" spans="1:15" ht="115.2" x14ac:dyDescent="0.3">
      <c r="A135" s="12" t="s">
        <v>221</v>
      </c>
      <c r="B135" s="13" t="s">
        <v>344</v>
      </c>
      <c r="C135" s="21">
        <v>335604</v>
      </c>
      <c r="D135" s="63">
        <v>3020.2121375999996</v>
      </c>
      <c r="E135" s="64">
        <f t="shared" ref="E135:E157" si="5">D135/(C135*0.000001)</f>
        <v>8999.3329566989669</v>
      </c>
      <c r="F135" s="64">
        <f>D135/(C135/4046.8568)</f>
        <v>36.419011771281312</v>
      </c>
      <c r="G135" s="63"/>
      <c r="H135" s="64"/>
      <c r="I135" s="64"/>
      <c r="J135" s="63">
        <v>4201.7624115999997</v>
      </c>
      <c r="K135" s="64">
        <f>J135/(C135*0.000001)</f>
        <v>12520.000988069272</v>
      </c>
      <c r="L135" s="64">
        <f>J135/(C135/4046.8568)</f>
        <v>50.666651134574849</v>
      </c>
      <c r="M135" s="17">
        <v>9933</v>
      </c>
      <c r="N135" s="18">
        <f>M135/(C135*0.000001)</f>
        <v>29597.382629527663</v>
      </c>
      <c r="O135" s="19">
        <f>M135/(C135/4046.8568)</f>
        <v>119.77636915650588</v>
      </c>
    </row>
    <row r="136" spans="1:15" x14ac:dyDescent="0.3">
      <c r="A136" s="12" t="s">
        <v>373</v>
      </c>
      <c r="C136" s="21">
        <v>298150</v>
      </c>
      <c r="D136" s="63">
        <v>6287</v>
      </c>
      <c r="E136" s="64">
        <f t="shared" si="5"/>
        <v>21086.701324836493</v>
      </c>
      <c r="F136" s="64">
        <f>D136/(C136/4046.8568)</f>
        <v>85.334860645983568</v>
      </c>
      <c r="G136" s="63"/>
      <c r="H136" s="64"/>
      <c r="I136" s="64"/>
      <c r="J136" s="63">
        <v>16200.472775599997</v>
      </c>
      <c r="K136" s="64">
        <f>J136/(C136*0.000001)</f>
        <v>54336.6519389569</v>
      </c>
      <c r="L136" s="64">
        <f>J136/(C136/4046.8568)</f>
        <v>219.89264938840091</v>
      </c>
      <c r="M136" s="17">
        <v>15091</v>
      </c>
      <c r="N136" s="18">
        <f>M136/(C136*0.000001)</f>
        <v>50615.462015763886</v>
      </c>
      <c r="O136" s="19">
        <f>M136/(C136/4046.8568)</f>
        <v>204.83352664363576</v>
      </c>
    </row>
    <row r="137" spans="1:15" x14ac:dyDescent="0.3">
      <c r="A137" s="22" t="s">
        <v>341</v>
      </c>
      <c r="C137" s="21">
        <v>127505</v>
      </c>
      <c r="D137" s="63">
        <v>8177</v>
      </c>
      <c r="E137" s="64">
        <f t="shared" si="5"/>
        <v>64130.818399278454</v>
      </c>
      <c r="F137" s="64">
        <f>D137/(C137/4046.8568)</f>
        <v>259.52823852868516</v>
      </c>
      <c r="G137" s="63"/>
      <c r="H137" s="64"/>
      <c r="I137" s="64"/>
      <c r="J137" s="63">
        <v>7548</v>
      </c>
      <c r="K137" s="64">
        <f>J137/(C137*0.000001)</f>
        <v>59197.678522410883</v>
      </c>
      <c r="L137" s="64">
        <f>J137/(C137/4046.8568)</f>
        <v>239.56452787263242</v>
      </c>
      <c r="M137" s="17">
        <v>7500</v>
      </c>
      <c r="N137" s="18">
        <f>M137/(C137*0.000001)</f>
        <v>58821.222697149125</v>
      </c>
      <c r="O137" s="19">
        <f>M137/(C137/4046.8568)</f>
        <v>238.04106505627229</v>
      </c>
    </row>
    <row r="138" spans="1:15" x14ac:dyDescent="0.3">
      <c r="A138" s="12" t="s">
        <v>327</v>
      </c>
      <c r="C138" s="21">
        <v>2699316</v>
      </c>
      <c r="D138" s="63">
        <v>2096</v>
      </c>
      <c r="E138" s="64">
        <f t="shared" si="5"/>
        <v>776.493007858287</v>
      </c>
      <c r="F138" s="64">
        <f>D138/(C138/4046.8568)</f>
        <v>3.1423560090037626</v>
      </c>
      <c r="G138" s="63"/>
      <c r="H138" s="64"/>
      <c r="I138" s="64"/>
      <c r="J138" s="63">
        <v>3675</v>
      </c>
      <c r="K138" s="64">
        <f>J138/(C138*0.000001)</f>
        <v>1361.4560133011473</v>
      </c>
      <c r="L138" s="64">
        <f>J138/(C138/4046.8568)</f>
        <v>5.5096175253286388</v>
      </c>
      <c r="M138" s="17">
        <v>5253</v>
      </c>
      <c r="N138" s="18">
        <f>M138/(C138*0.000001)</f>
        <v>1946.0485545227014</v>
      </c>
      <c r="O138" s="19">
        <f>M138/(C138/4046.8568)</f>
        <v>7.8753798260003647</v>
      </c>
    </row>
    <row r="139" spans="1:15" x14ac:dyDescent="0.3">
      <c r="A139" s="12" t="s">
        <v>231</v>
      </c>
      <c r="C139" s="21">
        <v>2548920</v>
      </c>
      <c r="D139" s="63">
        <v>4764.8067263999992</v>
      </c>
      <c r="E139" s="64">
        <f t="shared" si="5"/>
        <v>1869.3433793135914</v>
      </c>
      <c r="F139" s="64">
        <f>D139/(C139/4046.8568)</f>
        <v>7.5649649661101872</v>
      </c>
      <c r="G139" s="63"/>
      <c r="H139" s="64"/>
      <c r="I139" s="64"/>
      <c r="J139" s="63">
        <v>7914.2785149999991</v>
      </c>
      <c r="K139" s="64">
        <f>J139/(C139*0.000001)</f>
        <v>3104.9536725358189</v>
      </c>
      <c r="L139" s="64">
        <f>J139/(C139/4046.8568)</f>
        <v>12.565302883386552</v>
      </c>
      <c r="M139" s="17">
        <v>1462</v>
      </c>
      <c r="N139" s="18">
        <f>M139/(C139*0.000001)</f>
        <v>573.57625974922712</v>
      </c>
      <c r="O139" s="19">
        <f>M139/(C139/4046.8568)</f>
        <v>2.3211809870847264</v>
      </c>
    </row>
    <row r="140" spans="1:15" x14ac:dyDescent="0.3">
      <c r="A140" s="12" t="s">
        <v>233</v>
      </c>
      <c r="C140" s="21">
        <v>61408</v>
      </c>
      <c r="D140" s="63">
        <v>3516.2856287999994</v>
      </c>
      <c r="E140" s="64">
        <f t="shared" si="5"/>
        <v>57261.034861907232</v>
      </c>
      <c r="F140" s="64">
        <f>D140/(C140/4046.8568)</f>
        <v>231.72720830594636</v>
      </c>
      <c r="G140" s="63"/>
      <c r="H140" s="64"/>
      <c r="I140" s="64"/>
      <c r="J140" s="63">
        <v>3366</v>
      </c>
      <c r="K140" s="64">
        <f>J140/(C140*0.000001)</f>
        <v>54813.705054716003</v>
      </c>
      <c r="L140" s="64">
        <f>J140/(C140/4046.8568)</f>
        <v>221.8232150338718</v>
      </c>
      <c r="M140" s="17">
        <v>3215</v>
      </c>
      <c r="N140" s="18">
        <f>M140/(C140*0.000001)</f>
        <v>52354.742053152688</v>
      </c>
      <c r="O140" s="19">
        <f>M140/(C140/4046.8568)</f>
        <v>211.87214389004691</v>
      </c>
    </row>
    <row r="141" spans="1:15" x14ac:dyDescent="0.3">
      <c r="A141" s="12" t="s">
        <v>328</v>
      </c>
      <c r="C141" s="21">
        <v>523741</v>
      </c>
      <c r="D141" s="63">
        <v>2514</v>
      </c>
      <c r="E141" s="64">
        <f t="shared" si="5"/>
        <v>4800.0824835176163</v>
      </c>
      <c r="F141" s="64">
        <f>D141/(C141/4046.8568)</f>
        <v>19.425246438984153</v>
      </c>
      <c r="G141" s="63"/>
      <c r="H141" s="64"/>
      <c r="I141" s="64"/>
      <c r="J141" s="63">
        <v>4090</v>
      </c>
      <c r="K141" s="64">
        <f>J141/(C141*0.000001)</f>
        <v>7809.2034039725741</v>
      </c>
      <c r="L141" s="64">
        <f>J141/(C141/4046.8568)</f>
        <v>31.60272789794956</v>
      </c>
      <c r="M141" s="17">
        <v>5666</v>
      </c>
      <c r="N141" s="18">
        <f>M141/(C141*0.000001)</f>
        <v>10818.324324427531</v>
      </c>
      <c r="O141" s="19">
        <f>M141/(C141/4046.8568)</f>
        <v>43.780209356914966</v>
      </c>
    </row>
    <row r="142" spans="1:15" x14ac:dyDescent="0.3">
      <c r="A142" s="12" t="s">
        <v>237</v>
      </c>
      <c r="C142" s="21">
        <v>295705</v>
      </c>
      <c r="D142" s="63">
        <v>9064.8050975999977</v>
      </c>
      <c r="E142" s="64">
        <f t="shared" si="5"/>
        <v>30654.892874993653</v>
      </c>
      <c r="F142" s="64">
        <f>D142/(C142/4046.8568)</f>
        <v>124.05596168443962</v>
      </c>
      <c r="G142" s="63"/>
      <c r="H142" s="64"/>
      <c r="I142" s="64"/>
      <c r="J142" s="63">
        <v>10083.787031</v>
      </c>
      <c r="K142" s="64">
        <f>J142/(C142*0.000001)</f>
        <v>34100.833705889316</v>
      </c>
      <c r="L142" s="64">
        <f>J142/(C142/4046.8568)</f>
        <v>138.00119076834739</v>
      </c>
      <c r="M142" s="17">
        <v>8828</v>
      </c>
      <c r="N142" s="18">
        <f>M142/(C142*0.000001)</f>
        <v>29854.077543497744</v>
      </c>
      <c r="O142" s="19">
        <f>M142/(C142/4046.8568)</f>
        <v>120.81517671463115</v>
      </c>
    </row>
    <row r="143" spans="1:15" x14ac:dyDescent="0.3">
      <c r="A143" s="12" t="s">
        <v>372</v>
      </c>
      <c r="C143" s="21">
        <v>1056920</v>
      </c>
      <c r="D143" s="63">
        <v>2096</v>
      </c>
      <c r="E143" s="64">
        <f t="shared" si="5"/>
        <v>1983.120765999319</v>
      </c>
      <c r="F143" s="64">
        <f>D143/(C143/4046.8568)</f>
        <v>8.0254057571055526</v>
      </c>
      <c r="G143" s="63"/>
      <c r="H143" s="64"/>
      <c r="I143" s="64"/>
      <c r="J143" s="63">
        <v>4642.3054674000005</v>
      </c>
      <c r="K143" s="64">
        <f>J143/(C143*0.000001)</f>
        <v>4392.2959802066389</v>
      </c>
      <c r="L143" s="64">
        <f>J143/(C143/4046.8568)</f>
        <v>17.774992855111901</v>
      </c>
      <c r="M143" s="17">
        <v>4678</v>
      </c>
      <c r="N143" s="18">
        <f>M143/(C143*0.000001)</f>
        <v>4426.068198160694</v>
      </c>
      <c r="O143" s="19">
        <f>M143/(C143/4046.8568)</f>
        <v>17.91166418499035</v>
      </c>
    </row>
    <row r="144" spans="1:15" x14ac:dyDescent="0.3">
      <c r="A144" s="12" t="s">
        <v>368</v>
      </c>
      <c r="C144" s="21">
        <v>170645</v>
      </c>
      <c r="D144" s="63">
        <v>10478</v>
      </c>
      <c r="E144" s="64">
        <f t="shared" si="5"/>
        <v>61402.326467227285</v>
      </c>
      <c r="F144" s="64">
        <f>D144/(C144/4046.8568)</f>
        <v>248.48642239971872</v>
      </c>
      <c r="G144" s="63"/>
      <c r="H144" s="64"/>
      <c r="I144" s="64"/>
      <c r="J144" s="63">
        <v>12785</v>
      </c>
      <c r="K144" s="64">
        <f>J144/(C144*0.000001)</f>
        <v>74921.620908904457</v>
      </c>
      <c r="L144" s="64">
        <f>J144/(C144/4046.8568)</f>
        <v>303.19707104222215</v>
      </c>
      <c r="M144" s="17">
        <v>15091</v>
      </c>
      <c r="N144" s="18">
        <f>M144/(C144*0.000001)</f>
        <v>88435.055231621212</v>
      </c>
      <c r="O144" s="19">
        <f>M144/(C144/4046.8568)</f>
        <v>357.88400462246187</v>
      </c>
    </row>
    <row r="145" spans="1:15" x14ac:dyDescent="0.3">
      <c r="A145" s="12" t="s">
        <v>262</v>
      </c>
      <c r="C145" s="21">
        <v>983323</v>
      </c>
      <c r="D145" s="63">
        <v>8801</v>
      </c>
      <c r="E145" s="64">
        <f t="shared" si="5"/>
        <v>8950.2635451423394</v>
      </c>
      <c r="F145" s="64">
        <f>D145/(C145/4046.8568)</f>
        <v>36.220434889451383</v>
      </c>
      <c r="G145" s="63"/>
      <c r="H145" s="64"/>
      <c r="I145" s="64"/>
      <c r="J145" s="63">
        <v>14907.622802799999</v>
      </c>
      <c r="K145" s="64">
        <f>J145/(C145*0.000001)</f>
        <v>15160.453688970969</v>
      </c>
      <c r="L145" s="64">
        <f>J145/(C145/4046.8568)</f>
        <v>61.352185102297248</v>
      </c>
      <c r="M145" s="17">
        <v>21170</v>
      </c>
      <c r="N145" s="18">
        <f>M145/(C145*0.000001)</f>
        <v>21529.039796689391</v>
      </c>
      <c r="O145" s="19">
        <f>M145/(C145/4046.8568)</f>
        <v>87.124941098703076</v>
      </c>
    </row>
    <row r="146" spans="1:15" x14ac:dyDescent="0.3">
      <c r="A146" s="12" t="s">
        <v>47</v>
      </c>
      <c r="C146" s="21">
        <v>493753</v>
      </c>
      <c r="D146" s="63">
        <v>18241</v>
      </c>
      <c r="E146" s="64">
        <f t="shared" si="5"/>
        <v>36943.573001075434</v>
      </c>
      <c r="F146" s="64">
        <f>D146/(C146/4046.8568)</f>
        <v>149.50534961569855</v>
      </c>
      <c r="G146" s="63"/>
      <c r="H146" s="64"/>
      <c r="I146" s="64"/>
      <c r="J146" s="63">
        <v>23058.776227199993</v>
      </c>
      <c r="K146" s="64">
        <f>J146/(C146*0.000001)</f>
        <v>46701.03518803935</v>
      </c>
      <c r="L146" s="64">
        <f>J146/(C146/4046.8568)</f>
        <v>188.99240181775633</v>
      </c>
      <c r="M146" s="17">
        <v>28764</v>
      </c>
      <c r="N146" s="18">
        <f>M146/(C146*0.000001)</f>
        <v>58255.848572059309</v>
      </c>
      <c r="O146" s="19">
        <f>M146/(C146/4046.8568)</f>
        <v>235.75307693360853</v>
      </c>
    </row>
    <row r="147" spans="1:15" x14ac:dyDescent="0.3">
      <c r="A147" s="12" t="s">
        <v>48</v>
      </c>
      <c r="C147" s="21">
        <v>833026</v>
      </c>
      <c r="D147" s="63">
        <v>5663</v>
      </c>
      <c r="E147" s="64">
        <f t="shared" si="5"/>
        <v>6798.107141913938</v>
      </c>
      <c r="F147" s="64">
        <f>D147/(C147/4046.8568)</f>
        <v>27.510966114382985</v>
      </c>
      <c r="G147" s="63"/>
      <c r="H147" s="64"/>
      <c r="I147" s="64"/>
      <c r="J147" s="63">
        <v>8907</v>
      </c>
      <c r="K147" s="64">
        <f>J147/(C147*0.000001)</f>
        <v>10692.3433362224</v>
      </c>
      <c r="L147" s="64">
        <f>J147/(C147/4046.8568)</f>
        <v>43.270382338126304</v>
      </c>
      <c r="M147" s="17">
        <v>16979</v>
      </c>
      <c r="N147" s="18">
        <f>M147/(C147*0.000001)</f>
        <v>20382.316998509054</v>
      </c>
      <c r="O147" s="19">
        <f>M147/(C147/4046.8568)</f>
        <v>82.48431814517194</v>
      </c>
    </row>
    <row r="148" spans="1:15" x14ac:dyDescent="0.3">
      <c r="A148" s="12" t="s">
        <v>49</v>
      </c>
      <c r="C148" s="21">
        <v>13354027</v>
      </c>
      <c r="D148" s="63">
        <v>2007.2217311999996</v>
      </c>
      <c r="E148" s="64">
        <f t="shared" si="5"/>
        <v>150.30834752692951</v>
      </c>
      <c r="F148" s="64">
        <f>D148/(C148/4046.8568)</f>
        <v>0.60827635828611781</v>
      </c>
      <c r="G148" s="63"/>
      <c r="H148" s="64"/>
      <c r="I148" s="64"/>
      <c r="J148" s="63">
        <v>4684.3673671999995</v>
      </c>
      <c r="K148" s="64">
        <f>J148/(C148*0.000001)</f>
        <v>350.7831283552145</v>
      </c>
      <c r="L148" s="64">
        <f>J148/(C148/4046.8568)</f>
        <v>1.4195690883095724</v>
      </c>
      <c r="M148" s="17">
        <v>12730</v>
      </c>
      <c r="N148" s="18">
        <f>M148/(C148*0.000001)</f>
        <v>953.27050035169179</v>
      </c>
      <c r="O148" s="19">
        <f>M148/(C148/4046.8568)</f>
        <v>3.8577492065876458</v>
      </c>
    </row>
    <row r="149" spans="1:15" x14ac:dyDescent="0.3">
      <c r="A149" s="12" t="s">
        <v>50</v>
      </c>
      <c r="C149" s="21">
        <v>872877</v>
      </c>
      <c r="D149" s="63">
        <v>3470</v>
      </c>
      <c r="E149" s="64">
        <f t="shared" si="5"/>
        <v>3975.3596440277379</v>
      </c>
      <c r="F149" s="64">
        <f>D149/(C149/4046.8568)</f>
        <v>16.087711207879231</v>
      </c>
      <c r="G149" s="63"/>
      <c r="H149" s="64"/>
      <c r="I149" s="64"/>
      <c r="J149" s="63">
        <v>6942</v>
      </c>
      <c r="K149" s="64">
        <f>J149/(C149*0.000001)</f>
        <v>7953.0105616255214</v>
      </c>
      <c r="L149" s="64">
        <f>J149/(C149/4046.8568)</f>
        <v>32.184694871786064</v>
      </c>
      <c r="M149" s="17">
        <v>12074</v>
      </c>
      <c r="N149" s="18">
        <f>M149/(C149*0.000001)</f>
        <v>13832.418542360492</v>
      </c>
      <c r="O149" s="19">
        <f>M149/(C149/4046.8568)</f>
        <v>55.977817038597649</v>
      </c>
    </row>
    <row r="150" spans="1:15" x14ac:dyDescent="0.3">
      <c r="A150" s="22" t="s">
        <v>274</v>
      </c>
      <c r="C150" s="21">
        <v>910707</v>
      </c>
      <c r="D150" s="63">
        <v>1880</v>
      </c>
      <c r="E150" s="64">
        <f t="shared" si="5"/>
        <v>2064.3302401321171</v>
      </c>
      <c r="F150" s="64">
        <f>D150/(C150/4046.8568)</f>
        <v>8.3540488697242914</v>
      </c>
      <c r="G150" s="63"/>
      <c r="H150" s="64"/>
      <c r="I150" s="64"/>
      <c r="J150" s="63">
        <v>23953</v>
      </c>
      <c r="K150" s="64">
        <f>J150/(C150*0.000001)</f>
        <v>26301.543745683302</v>
      </c>
      <c r="L150" s="64">
        <f>J150/(C150/4046.8568)</f>
        <v>106.43858115771593</v>
      </c>
      <c r="M150" s="17">
        <v>25268</v>
      </c>
      <c r="N150" s="18">
        <f>M150/(C150*0.000001)</f>
        <v>27745.476865775712</v>
      </c>
      <c r="O150" s="19">
        <f>M150/(C150/4046.8568)</f>
        <v>112.28197172350713</v>
      </c>
    </row>
    <row r="151" spans="1:15" x14ac:dyDescent="0.3">
      <c r="A151" s="12" t="s">
        <v>281</v>
      </c>
      <c r="C151" s="21">
        <v>4267873</v>
      </c>
      <c r="D151" s="63">
        <v>5490.1578815999983</v>
      </c>
      <c r="E151" s="64">
        <f t="shared" si="5"/>
        <v>1286.3920462487986</v>
      </c>
      <c r="F151" s="64">
        <f>D151/(C151/4046.8568)</f>
        <v>5.205844399827865</v>
      </c>
      <c r="G151" s="63"/>
      <c r="H151" s="64"/>
      <c r="I151" s="64"/>
      <c r="J151" s="63">
        <v>10309.593019399999</v>
      </c>
      <c r="K151" s="64">
        <f>J151/(C151*0.000001)</f>
        <v>2415.6278828821755</v>
      </c>
      <c r="L151" s="64">
        <f>J151/(C151/4046.8568)</f>
        <v>9.7757001241113368</v>
      </c>
      <c r="M151" s="17">
        <v>28031</v>
      </c>
      <c r="N151" s="18">
        <f>M151/(C151*0.000001)</f>
        <v>6567.9086514523751</v>
      </c>
      <c r="O151" s="19">
        <f>M151/(C151/4046.8568)</f>
        <v>26.579385787908873</v>
      </c>
    </row>
    <row r="152" spans="1:15" x14ac:dyDescent="0.3">
      <c r="A152" s="12" t="s">
        <v>64</v>
      </c>
      <c r="C152" s="21">
        <v>2578794</v>
      </c>
      <c r="D152" s="63">
        <v>8499.9483071999985</v>
      </c>
      <c r="E152" s="64">
        <f t="shared" si="5"/>
        <v>3296.0943399123771</v>
      </c>
      <c r="F152" s="64">
        <f>D152/(C152/4046.8568)</f>
        <v>13.338821792915914</v>
      </c>
      <c r="G152" s="63"/>
      <c r="H152" s="64"/>
      <c r="I152" s="64"/>
      <c r="J152" s="63">
        <v>10619.522807399999</v>
      </c>
      <c r="K152" s="64">
        <f>J152/(C152*0.000001)</f>
        <v>4118.0190458795851</v>
      </c>
      <c r="L152" s="64">
        <f>J152/(C152/4046.8568)</f>
        <v>16.66503337834731</v>
      </c>
      <c r="M152" s="17">
        <v>17169</v>
      </c>
      <c r="N152" s="18">
        <f>M152/(C152*0.000001)</f>
        <v>6657.7632800448582</v>
      </c>
      <c r="O152" s="19">
        <f>M152/(C152/4046.8568)</f>
        <v>26.943014602639838</v>
      </c>
    </row>
    <row r="153" spans="1:15" x14ac:dyDescent="0.3">
      <c r="A153" s="12" t="s">
        <v>284</v>
      </c>
      <c r="C153" s="21">
        <v>3484320</v>
      </c>
      <c r="D153" s="63">
        <v>3189.0438719999993</v>
      </c>
      <c r="E153" s="64">
        <f t="shared" si="5"/>
        <v>915.25573770491792</v>
      </c>
      <c r="F153" s="64">
        <f>D153/(C153/4046.8568)</f>
        <v>3.7039089058701631</v>
      </c>
      <c r="G153" s="63"/>
      <c r="H153" s="64"/>
      <c r="I153" s="64"/>
      <c r="J153" s="63">
        <v>6258.3679333999989</v>
      </c>
      <c r="K153" s="64">
        <f>J153/(C153*0.000001)</f>
        <v>1796.1518842701012</v>
      </c>
      <c r="L153" s="64">
        <f>J153/(C153/4046.8568)</f>
        <v>7.2687694666912721</v>
      </c>
      <c r="M153" s="17">
        <v>10196</v>
      </c>
      <c r="N153" s="18">
        <f>M153/(C153*0.000001)</f>
        <v>2926.252468200395</v>
      </c>
      <c r="O153" s="19">
        <f>M153/(C153/4046.8568)</f>
        <v>11.842124699453551</v>
      </c>
    </row>
    <row r="154" spans="1:15" x14ac:dyDescent="0.3">
      <c r="A154" s="12" t="s">
        <v>52</v>
      </c>
      <c r="C154" s="21">
        <v>689280</v>
      </c>
      <c r="D154" s="63">
        <v>17887.826476799997</v>
      </c>
      <c r="E154" s="64">
        <f t="shared" si="5"/>
        <v>25951.465988857934</v>
      </c>
      <c r="F154" s="64">
        <f>D154/(C154/4046.8568)</f>
        <v>105.02186660697845</v>
      </c>
      <c r="G154" s="63"/>
      <c r="H154" s="64"/>
      <c r="I154" s="64"/>
      <c r="J154" s="63">
        <v>26363.956037800002</v>
      </c>
      <c r="K154" s="64">
        <f>J154/(C154*0.000001)</f>
        <v>38248.543462453577</v>
      </c>
      <c r="L154" s="64">
        <f>J154/(C154/4046.8568)</f>
        <v>154.78637820112581</v>
      </c>
      <c r="M154" s="17">
        <v>23666</v>
      </c>
      <c r="N154" s="18">
        <f>M154/(C154*0.000001)</f>
        <v>34334.37790157846</v>
      </c>
      <c r="O154" s="19">
        <f>M154/(C154/4046.8568)</f>
        <v>138.94631068477253</v>
      </c>
    </row>
    <row r="155" spans="1:15" x14ac:dyDescent="0.3">
      <c r="A155" s="12" t="s">
        <v>369</v>
      </c>
      <c r="C155" s="65">
        <v>1758472.72015</v>
      </c>
      <c r="D155" s="63">
        <v>5255</v>
      </c>
      <c r="E155" s="64">
        <f t="shared" si="5"/>
        <v>2988.3886965000752</v>
      </c>
      <c r="F155" s="64">
        <f>D155/(C155/4046.8568)</f>
        <v>12.093581117474466</v>
      </c>
      <c r="G155" s="63"/>
      <c r="H155" s="64"/>
      <c r="I155" s="64"/>
      <c r="J155" s="63">
        <v>5528</v>
      </c>
      <c r="K155" s="64">
        <f>J155/(C155*0.000001)</f>
        <v>3143.6370531403268</v>
      </c>
      <c r="L155" s="64">
        <f>J155/(C155/4046.8568)</f>
        <v>12.721848985232892</v>
      </c>
      <c r="M155" s="17">
        <v>12722</v>
      </c>
      <c r="N155" s="18">
        <f>M155/(C155*0.000001)</f>
        <v>7234.6871544955202</v>
      </c>
      <c r="O155" s="19">
        <f>M155/(C155/4046.8568)</f>
        <v>29.277742907042846</v>
      </c>
    </row>
    <row r="156" spans="1:15" x14ac:dyDescent="0.3">
      <c r="A156" s="12" t="s">
        <v>330</v>
      </c>
      <c r="C156" s="21">
        <v>115797</v>
      </c>
      <c r="D156" s="63">
        <v>3407</v>
      </c>
      <c r="E156" s="64">
        <f t="shared" si="5"/>
        <v>29422.178467490521</v>
      </c>
      <c r="F156" s="64">
        <f>D156/(C156/4046.8568)</f>
        <v>119.06734300197759</v>
      </c>
      <c r="G156" s="63"/>
      <c r="H156" s="64"/>
      <c r="I156" s="64"/>
      <c r="J156" s="63">
        <v>3145</v>
      </c>
      <c r="K156" s="64">
        <f>J156/(C156*0.000001)</f>
        <v>27159.598262476575</v>
      </c>
      <c r="L156" s="64">
        <f>J156/(C156/4046.8568)</f>
        <v>109.91100491377151</v>
      </c>
      <c r="M156" s="17">
        <v>3125</v>
      </c>
      <c r="N156" s="18">
        <f>M156/(C156*0.000001)</f>
        <v>26986.882216292306</v>
      </c>
      <c r="O156" s="19">
        <f>M156/(C156/4046.8568)</f>
        <v>109.21204780780158</v>
      </c>
    </row>
    <row r="157" spans="1:15" x14ac:dyDescent="0.3">
      <c r="A157" s="12" t="s">
        <v>302</v>
      </c>
      <c r="C157" s="21">
        <v>210658</v>
      </c>
      <c r="D157" s="63">
        <v>5422.7641439999998</v>
      </c>
      <c r="E157" s="64">
        <f t="shared" si="5"/>
        <v>25742.028045457566</v>
      </c>
      <c r="F157" s="64">
        <f>D157/(C157/4046.8568)</f>
        <v>104.17430124155065</v>
      </c>
      <c r="G157" s="63"/>
      <c r="H157" s="64"/>
      <c r="I157" s="64"/>
      <c r="J157" s="63">
        <v>6982.2753667999987</v>
      </c>
      <c r="K157" s="64">
        <f>J157/(C157*0.000001)</f>
        <v>33145.075747419985</v>
      </c>
      <c r="L157" s="64">
        <f>J157/(C157/4046.8568)</f>
        <v>134.13337517496163</v>
      </c>
      <c r="M157" s="17">
        <v>5889</v>
      </c>
      <c r="N157" s="18">
        <f>M157/(C157*0.000001)</f>
        <v>27955.263982379023</v>
      </c>
      <c r="O157" s="19">
        <f>M157/(C157/4046.8568)</f>
        <v>113.13095014288562</v>
      </c>
    </row>
    <row r="158" spans="1:15" x14ac:dyDescent="0.3">
      <c r="C158" s="21"/>
      <c r="D158" s="63"/>
      <c r="E158" s="64"/>
      <c r="F158" s="64"/>
      <c r="G158" s="63"/>
      <c r="H158" s="64"/>
      <c r="I158" s="64"/>
      <c r="J158" s="63"/>
      <c r="K158" s="64"/>
      <c r="L158" s="64"/>
      <c r="N158" s="18"/>
      <c r="O158" s="19"/>
    </row>
    <row r="159" spans="1:15" x14ac:dyDescent="0.3">
      <c r="C159" s="21"/>
      <c r="D159" s="63"/>
      <c r="E159" s="64"/>
      <c r="F159" s="64"/>
      <c r="G159" s="63"/>
      <c r="H159" s="64"/>
      <c r="I159" s="64"/>
      <c r="J159" s="63"/>
      <c r="K159" s="64"/>
      <c r="L159" s="64"/>
      <c r="N159" s="18"/>
      <c r="O159" s="19"/>
    </row>
    <row r="160" spans="1:15" x14ac:dyDescent="0.3">
      <c r="C160" s="21"/>
      <c r="D160" s="63"/>
      <c r="E160" s="64"/>
      <c r="F160" s="64"/>
      <c r="G160" s="63"/>
      <c r="H160" s="64"/>
      <c r="I160" s="64"/>
      <c r="J160" s="63"/>
      <c r="K160" s="64"/>
      <c r="L160" s="64"/>
      <c r="O160" s="19"/>
    </row>
    <row r="161" spans="1:15" x14ac:dyDescent="0.3">
      <c r="C161" s="21"/>
      <c r="D161" s="63"/>
      <c r="E161" s="64"/>
      <c r="F161" s="64"/>
      <c r="G161" s="63"/>
      <c r="H161" s="64"/>
      <c r="I161" s="64"/>
      <c r="J161" s="63"/>
      <c r="K161" s="64"/>
      <c r="L161" s="64"/>
      <c r="O161" s="19"/>
    </row>
    <row r="162" spans="1:15" x14ac:dyDescent="0.3">
      <c r="C162" s="21"/>
      <c r="D162" s="63"/>
      <c r="E162" s="64"/>
      <c r="F162" s="64"/>
      <c r="G162" s="63"/>
      <c r="H162" s="64"/>
      <c r="I162" s="64"/>
      <c r="J162" s="63"/>
      <c r="K162" s="64"/>
      <c r="L162" s="64"/>
      <c r="O162" s="19"/>
    </row>
    <row r="163" spans="1:15" x14ac:dyDescent="0.3">
      <c r="C163" s="21"/>
      <c r="D163" s="63"/>
      <c r="E163" s="64"/>
      <c r="F163" s="64"/>
      <c r="G163" s="63"/>
      <c r="H163" s="64"/>
      <c r="I163" s="64"/>
      <c r="J163" s="63"/>
      <c r="K163" s="64"/>
      <c r="L163" s="64"/>
      <c r="O163" s="19"/>
    </row>
    <row r="164" spans="1:15" x14ac:dyDescent="0.3">
      <c r="A164" s="22"/>
      <c r="C164" s="21"/>
      <c r="D164" s="63"/>
      <c r="E164" s="64"/>
      <c r="F164" s="64"/>
      <c r="G164" s="63"/>
      <c r="H164" s="64"/>
      <c r="I164" s="64"/>
      <c r="J164" s="63"/>
      <c r="K164" s="64"/>
      <c r="L164" s="64"/>
      <c r="N164" s="18"/>
      <c r="O164" s="19"/>
    </row>
    <row r="165" spans="1:15" x14ac:dyDescent="0.3">
      <c r="C165" s="21"/>
      <c r="D165" s="63"/>
      <c r="E165" s="64"/>
      <c r="F165" s="64"/>
      <c r="G165" s="63"/>
      <c r="H165" s="64"/>
      <c r="I165" s="64"/>
      <c r="J165" s="63"/>
      <c r="K165" s="64"/>
      <c r="L165" s="64"/>
      <c r="O165" s="19"/>
    </row>
    <row r="166" spans="1:15" x14ac:dyDescent="0.3">
      <c r="C166" s="21"/>
      <c r="D166" s="63"/>
      <c r="E166" s="64"/>
      <c r="F166" s="64"/>
      <c r="G166" s="63"/>
      <c r="H166" s="64"/>
      <c r="I166" s="64"/>
      <c r="J166" s="63"/>
      <c r="K166" s="64"/>
      <c r="L166" s="64"/>
      <c r="O166" s="19"/>
    </row>
    <row r="167" spans="1:15" x14ac:dyDescent="0.3">
      <c r="A167" s="22"/>
      <c r="C167" s="21"/>
      <c r="D167" s="63"/>
      <c r="E167" s="64"/>
      <c r="F167" s="64"/>
      <c r="G167" s="63"/>
      <c r="H167" s="64"/>
      <c r="I167" s="64"/>
      <c r="J167" s="63"/>
      <c r="K167" s="64"/>
      <c r="L167" s="64"/>
      <c r="N167" s="18"/>
      <c r="O167" s="19"/>
    </row>
    <row r="168" spans="1:15" x14ac:dyDescent="0.3">
      <c r="A168" s="22"/>
      <c r="C168" s="21"/>
      <c r="D168" s="63"/>
      <c r="E168" s="64"/>
      <c r="F168" s="64"/>
      <c r="G168" s="63"/>
      <c r="H168" s="64"/>
      <c r="I168" s="64"/>
      <c r="J168" s="63"/>
      <c r="K168" s="64"/>
      <c r="L168" s="64"/>
      <c r="O168" s="19"/>
    </row>
    <row r="169" spans="1:15" x14ac:dyDescent="0.3">
      <c r="A169" s="22"/>
      <c r="C169" s="21"/>
      <c r="D169" s="63"/>
      <c r="E169" s="64"/>
      <c r="F169" s="64"/>
      <c r="G169" s="63"/>
      <c r="H169" s="64"/>
      <c r="I169" s="64"/>
      <c r="J169" s="63"/>
      <c r="K169" s="64"/>
      <c r="L169" s="64"/>
      <c r="O169" s="19"/>
    </row>
    <row r="170" spans="1:15" x14ac:dyDescent="0.3">
      <c r="A170" s="22"/>
      <c r="C170" s="21"/>
      <c r="D170" s="63"/>
      <c r="E170" s="64"/>
      <c r="F170" s="64"/>
      <c r="G170" s="63"/>
      <c r="H170" s="64"/>
      <c r="I170" s="64"/>
      <c r="J170" s="63"/>
      <c r="K170" s="64"/>
      <c r="L170" s="64"/>
      <c r="O170" s="19"/>
    </row>
    <row r="171" spans="1:15" x14ac:dyDescent="0.3">
      <c r="A171" s="22"/>
      <c r="C171" s="21"/>
      <c r="D171" s="63"/>
      <c r="E171" s="64"/>
      <c r="F171" s="64"/>
      <c r="G171" s="63"/>
      <c r="H171" s="64"/>
      <c r="I171" s="64"/>
      <c r="J171" s="63"/>
      <c r="K171" s="64"/>
      <c r="L171" s="64"/>
      <c r="O171" s="19"/>
    </row>
    <row r="172" spans="1:15" x14ac:dyDescent="0.3">
      <c r="A172" s="22"/>
      <c r="C172" s="21"/>
      <c r="D172" s="63"/>
      <c r="E172" s="64"/>
      <c r="F172" s="64"/>
      <c r="G172" s="63"/>
      <c r="H172" s="64"/>
      <c r="I172" s="64"/>
      <c r="J172" s="63"/>
      <c r="K172" s="64"/>
      <c r="L172" s="64"/>
      <c r="O172" s="19"/>
    </row>
    <row r="173" spans="1:15" x14ac:dyDescent="0.3">
      <c r="A173" s="22"/>
      <c r="C173" s="21"/>
      <c r="D173" s="63"/>
      <c r="E173" s="64"/>
      <c r="F173" s="64"/>
      <c r="G173" s="63"/>
      <c r="H173" s="64"/>
      <c r="I173" s="64"/>
      <c r="J173" s="63"/>
      <c r="K173" s="64"/>
      <c r="L173" s="64"/>
      <c r="O173" s="19"/>
    </row>
    <row r="174" spans="1:15" x14ac:dyDescent="0.3">
      <c r="A174" s="22"/>
      <c r="C174" s="21"/>
      <c r="D174" s="63"/>
      <c r="E174" s="64"/>
      <c r="F174" s="64"/>
      <c r="G174" s="63"/>
      <c r="H174" s="64"/>
      <c r="I174" s="64"/>
      <c r="J174" s="63"/>
      <c r="K174" s="64"/>
      <c r="L174" s="64"/>
      <c r="O174" s="19"/>
    </row>
    <row r="175" spans="1:15" x14ac:dyDescent="0.3">
      <c r="A175" s="22"/>
      <c r="C175" s="21"/>
      <c r="D175" s="63"/>
      <c r="E175" s="64"/>
      <c r="F175" s="64"/>
      <c r="G175" s="63"/>
      <c r="H175" s="64"/>
      <c r="I175" s="64"/>
      <c r="J175" s="63"/>
      <c r="K175" s="64"/>
      <c r="L175" s="64"/>
      <c r="O175" s="19"/>
    </row>
    <row r="176" spans="1:15" x14ac:dyDescent="0.3">
      <c r="A176" s="22"/>
      <c r="C176" s="21"/>
      <c r="D176" s="63"/>
      <c r="E176" s="64"/>
      <c r="F176" s="64"/>
      <c r="G176" s="63"/>
      <c r="H176" s="64"/>
      <c r="I176" s="64"/>
      <c r="J176" s="63"/>
      <c r="K176" s="64"/>
      <c r="L176" s="64"/>
      <c r="O176" s="19"/>
    </row>
    <row r="177" spans="1:15" x14ac:dyDescent="0.3">
      <c r="A177" s="22"/>
      <c r="C177" s="21"/>
      <c r="D177" s="63"/>
      <c r="E177" s="64"/>
      <c r="F177" s="64"/>
      <c r="G177" s="63"/>
      <c r="H177" s="64"/>
      <c r="I177" s="64"/>
      <c r="J177" s="63"/>
      <c r="K177" s="64"/>
      <c r="L177" s="64"/>
      <c r="O177" s="19"/>
    </row>
    <row r="178" spans="1:15" x14ac:dyDescent="0.3">
      <c r="A178" s="22"/>
      <c r="C178" s="21"/>
      <c r="D178" s="63"/>
      <c r="E178" s="64"/>
      <c r="F178" s="64"/>
      <c r="G178" s="63"/>
      <c r="H178" s="64"/>
      <c r="I178" s="64"/>
      <c r="J178" s="63"/>
      <c r="K178" s="64"/>
      <c r="L178" s="64"/>
      <c r="O178" s="19"/>
    </row>
    <row r="179" spans="1:15" x14ac:dyDescent="0.3">
      <c r="A179" s="22"/>
      <c r="C179" s="21"/>
      <c r="D179" s="63"/>
      <c r="E179" s="64"/>
      <c r="F179" s="64"/>
      <c r="G179" s="63"/>
      <c r="H179" s="64"/>
      <c r="I179" s="64"/>
      <c r="J179" s="63"/>
      <c r="K179" s="64"/>
      <c r="L179" s="64"/>
      <c r="O179" s="19"/>
    </row>
    <row r="180" spans="1:15" x14ac:dyDescent="0.3">
      <c r="A180" s="22"/>
      <c r="C180" s="21"/>
      <c r="D180" s="63"/>
      <c r="E180" s="64"/>
      <c r="F180" s="64"/>
      <c r="G180" s="63"/>
      <c r="H180" s="64"/>
      <c r="I180" s="64"/>
      <c r="J180" s="63"/>
      <c r="K180" s="64"/>
      <c r="L180" s="64"/>
      <c r="O180" s="19"/>
    </row>
    <row r="181" spans="1:15" x14ac:dyDescent="0.3">
      <c r="A181" s="22"/>
      <c r="C181" s="21"/>
      <c r="D181" s="63"/>
      <c r="E181" s="64"/>
      <c r="F181" s="64"/>
      <c r="G181" s="63"/>
      <c r="H181" s="64"/>
      <c r="I181" s="64"/>
      <c r="J181" s="63"/>
      <c r="K181" s="64"/>
      <c r="L181" s="64"/>
      <c r="O181" s="19"/>
    </row>
    <row r="182" spans="1:15" x14ac:dyDescent="0.3">
      <c r="A182" s="22"/>
      <c r="C182" s="21"/>
      <c r="D182" s="63"/>
      <c r="E182" s="64"/>
      <c r="F182" s="64"/>
      <c r="G182" s="63"/>
      <c r="H182" s="64"/>
      <c r="I182" s="64"/>
      <c r="J182" s="63"/>
      <c r="K182" s="64"/>
      <c r="L182" s="64"/>
      <c r="O182" s="19"/>
    </row>
    <row r="183" spans="1:15" x14ac:dyDescent="0.3">
      <c r="A183" s="22"/>
      <c r="C183" s="21"/>
      <c r="D183" s="63"/>
      <c r="E183" s="64"/>
      <c r="F183" s="64"/>
      <c r="G183" s="63"/>
      <c r="H183" s="64"/>
      <c r="I183" s="64"/>
      <c r="J183" s="63"/>
      <c r="K183" s="64"/>
      <c r="L183" s="64"/>
      <c r="O183" s="19"/>
    </row>
    <row r="184" spans="1:15" x14ac:dyDescent="0.3">
      <c r="A184" s="22"/>
      <c r="C184" s="21"/>
      <c r="D184" s="63"/>
      <c r="E184" s="64"/>
      <c r="F184" s="64"/>
      <c r="G184" s="63"/>
      <c r="H184" s="64"/>
      <c r="I184" s="64"/>
      <c r="J184" s="63"/>
      <c r="K184" s="64"/>
      <c r="L184" s="64"/>
      <c r="O184" s="19"/>
    </row>
    <row r="185" spans="1:15" x14ac:dyDescent="0.3">
      <c r="A185" s="22"/>
      <c r="C185" s="21"/>
      <c r="D185" s="63"/>
      <c r="E185" s="64"/>
      <c r="F185" s="64"/>
      <c r="G185" s="63"/>
      <c r="H185" s="64"/>
      <c r="I185" s="64"/>
      <c r="J185" s="63"/>
      <c r="K185" s="64"/>
      <c r="L185" s="64"/>
      <c r="O185" s="19"/>
    </row>
    <row r="186" spans="1:15" x14ac:dyDescent="0.3">
      <c r="A186" s="22"/>
      <c r="C186" s="21"/>
      <c r="D186" s="63"/>
      <c r="E186" s="64"/>
      <c r="F186" s="64"/>
      <c r="G186" s="63"/>
      <c r="H186" s="64"/>
      <c r="I186" s="64"/>
      <c r="J186" s="63"/>
      <c r="K186" s="64"/>
      <c r="L186" s="64"/>
      <c r="O186" s="19"/>
    </row>
    <row r="187" spans="1:15" x14ac:dyDescent="0.3">
      <c r="A187" s="22"/>
      <c r="C187" s="21"/>
      <c r="D187" s="63"/>
      <c r="E187" s="64"/>
      <c r="F187" s="64"/>
      <c r="G187" s="63"/>
      <c r="H187" s="64"/>
      <c r="I187" s="64"/>
      <c r="J187" s="63"/>
      <c r="K187" s="64"/>
      <c r="L187" s="64"/>
      <c r="O187" s="19"/>
    </row>
    <row r="188" spans="1:15" x14ac:dyDescent="0.3">
      <c r="A188" s="22"/>
      <c r="C188" s="21"/>
      <c r="D188" s="63"/>
      <c r="E188" s="64"/>
      <c r="F188" s="64"/>
      <c r="G188" s="63"/>
      <c r="H188" s="64"/>
      <c r="I188" s="64"/>
      <c r="J188" s="63"/>
      <c r="K188" s="64"/>
      <c r="L188" s="64"/>
      <c r="O188" s="19"/>
    </row>
    <row r="189" spans="1:15" x14ac:dyDescent="0.3">
      <c r="A189" s="22"/>
      <c r="C189" s="21"/>
      <c r="D189" s="63"/>
      <c r="E189" s="64"/>
      <c r="F189" s="64"/>
      <c r="G189" s="63"/>
      <c r="H189" s="64"/>
      <c r="I189" s="64"/>
      <c r="J189" s="63"/>
      <c r="K189" s="64"/>
      <c r="L189" s="64"/>
      <c r="O189" s="19"/>
    </row>
    <row r="190" spans="1:15" x14ac:dyDescent="0.3">
      <c r="A190" s="22"/>
      <c r="C190" s="21"/>
      <c r="D190" s="63"/>
      <c r="E190" s="64"/>
      <c r="F190" s="64"/>
      <c r="G190" s="63"/>
      <c r="H190" s="64"/>
      <c r="I190" s="64"/>
      <c r="J190" s="63"/>
      <c r="K190" s="64"/>
      <c r="L190" s="64"/>
      <c r="O190" s="19"/>
    </row>
    <row r="191" spans="1:15" x14ac:dyDescent="0.3">
      <c r="A191" s="22"/>
      <c r="C191" s="21"/>
      <c r="D191" s="63"/>
      <c r="E191" s="64"/>
      <c r="F191" s="64"/>
      <c r="G191" s="63"/>
      <c r="H191" s="64"/>
      <c r="I191" s="64"/>
      <c r="J191" s="63"/>
      <c r="K191" s="64"/>
      <c r="L191" s="64"/>
      <c r="O191" s="19"/>
    </row>
    <row r="192" spans="1:15" x14ac:dyDescent="0.3">
      <c r="A192" s="22"/>
      <c r="C192" s="21"/>
      <c r="D192" s="63"/>
      <c r="E192" s="64"/>
      <c r="F192" s="64"/>
      <c r="G192" s="63"/>
      <c r="H192" s="64"/>
      <c r="I192" s="64"/>
      <c r="J192" s="63"/>
      <c r="K192" s="64"/>
      <c r="L192" s="64"/>
      <c r="O192" s="19"/>
    </row>
    <row r="193" spans="1:15" x14ac:dyDescent="0.3">
      <c r="A193" s="22"/>
      <c r="C193" s="21"/>
      <c r="D193" s="63"/>
      <c r="E193" s="64"/>
      <c r="F193" s="64"/>
      <c r="G193" s="63"/>
      <c r="H193" s="64"/>
      <c r="I193" s="64"/>
      <c r="J193" s="63"/>
      <c r="K193" s="64"/>
      <c r="L193" s="64"/>
      <c r="O193" s="19"/>
    </row>
    <row r="194" spans="1:15" x14ac:dyDescent="0.3">
      <c r="A194" s="22"/>
      <c r="C194" s="21"/>
      <c r="D194" s="63"/>
      <c r="E194" s="64"/>
      <c r="F194" s="64"/>
      <c r="G194" s="63"/>
      <c r="H194" s="64"/>
      <c r="I194" s="64"/>
      <c r="J194" s="63"/>
      <c r="K194" s="64"/>
      <c r="L194" s="64"/>
      <c r="O194" s="19"/>
    </row>
    <row r="195" spans="1:15" x14ac:dyDescent="0.3">
      <c r="A195" s="22"/>
      <c r="C195" s="21"/>
      <c r="D195" s="63"/>
      <c r="E195" s="64"/>
      <c r="F195" s="64"/>
      <c r="G195" s="63"/>
      <c r="H195" s="64"/>
      <c r="I195" s="64"/>
      <c r="J195" s="63"/>
      <c r="K195" s="64"/>
      <c r="L195" s="64"/>
      <c r="O195" s="19"/>
    </row>
    <row r="196" spans="1:15" x14ac:dyDescent="0.3">
      <c r="A196" s="22"/>
      <c r="C196" s="21"/>
      <c r="D196" s="63"/>
      <c r="E196" s="64"/>
      <c r="F196" s="64"/>
      <c r="G196" s="63"/>
      <c r="H196" s="64"/>
      <c r="I196" s="64"/>
      <c r="J196" s="63"/>
      <c r="K196" s="64"/>
      <c r="L196" s="64"/>
      <c r="O196" s="19"/>
    </row>
    <row r="197" spans="1:15" x14ac:dyDescent="0.3">
      <c r="A197" s="22"/>
      <c r="C197" s="21"/>
      <c r="D197" s="63"/>
      <c r="E197" s="64"/>
      <c r="F197" s="64"/>
      <c r="G197" s="63"/>
      <c r="H197" s="64"/>
      <c r="I197" s="64"/>
      <c r="J197" s="63"/>
      <c r="K197" s="64"/>
      <c r="L197" s="64"/>
      <c r="O197" s="19"/>
    </row>
    <row r="198" spans="1:15" x14ac:dyDescent="0.3">
      <c r="A198" s="22"/>
      <c r="C198" s="21"/>
      <c r="D198" s="63"/>
      <c r="E198" s="64"/>
      <c r="F198" s="64"/>
      <c r="G198" s="63"/>
      <c r="H198" s="64"/>
      <c r="I198" s="64"/>
      <c r="J198" s="63"/>
      <c r="K198" s="64"/>
      <c r="L198" s="64"/>
      <c r="O198" s="19"/>
    </row>
    <row r="199" spans="1:15" x14ac:dyDescent="0.3">
      <c r="A199" s="22"/>
      <c r="C199" s="21"/>
      <c r="D199" s="63"/>
      <c r="E199" s="64"/>
      <c r="F199" s="64"/>
      <c r="G199" s="63"/>
      <c r="H199" s="64"/>
      <c r="I199" s="64"/>
      <c r="J199" s="63"/>
      <c r="K199" s="64"/>
      <c r="L199" s="64"/>
      <c r="O199" s="19"/>
    </row>
    <row r="200" spans="1:15" x14ac:dyDescent="0.3">
      <c r="A200" s="22"/>
      <c r="C200" s="21"/>
      <c r="D200" s="63"/>
      <c r="E200" s="64"/>
      <c r="F200" s="64"/>
      <c r="G200" s="63"/>
      <c r="H200" s="64"/>
      <c r="I200" s="64"/>
      <c r="J200" s="63"/>
      <c r="K200" s="64"/>
      <c r="L200" s="64"/>
      <c r="O200" s="19"/>
    </row>
    <row r="201" spans="1:15" x14ac:dyDescent="0.3">
      <c r="A201" s="22"/>
      <c r="C201" s="21"/>
      <c r="D201" s="63"/>
      <c r="E201" s="64"/>
      <c r="F201" s="64"/>
      <c r="G201" s="63"/>
      <c r="H201" s="64"/>
      <c r="I201" s="64"/>
      <c r="J201" s="63"/>
      <c r="K201" s="64"/>
      <c r="L201" s="64"/>
      <c r="O201" s="19"/>
    </row>
    <row r="202" spans="1:15" x14ac:dyDescent="0.3">
      <c r="A202" s="22"/>
      <c r="C202" s="21"/>
      <c r="D202" s="63"/>
      <c r="E202" s="64"/>
      <c r="F202" s="64"/>
      <c r="G202" s="63"/>
      <c r="H202" s="64"/>
      <c r="I202" s="64"/>
      <c r="J202" s="63"/>
      <c r="K202" s="64"/>
      <c r="L202" s="64"/>
      <c r="O202" s="19"/>
    </row>
    <row r="203" spans="1:15" x14ac:dyDescent="0.3">
      <c r="A203" s="22"/>
      <c r="C203" s="21"/>
      <c r="D203" s="63"/>
      <c r="E203" s="64"/>
      <c r="F203" s="64"/>
      <c r="G203" s="63"/>
      <c r="H203" s="64"/>
      <c r="I203" s="64"/>
      <c r="J203" s="63"/>
      <c r="K203" s="64"/>
      <c r="L203" s="64"/>
      <c r="O203" s="19"/>
    </row>
    <row r="204" spans="1:15" x14ac:dyDescent="0.3">
      <c r="A204" s="22"/>
      <c r="C204" s="21"/>
      <c r="D204" s="63"/>
      <c r="E204" s="64"/>
      <c r="F204" s="64"/>
      <c r="G204" s="63"/>
      <c r="H204" s="64"/>
      <c r="I204" s="64"/>
      <c r="J204" s="63"/>
      <c r="K204" s="64"/>
      <c r="L204" s="64"/>
      <c r="O204" s="19"/>
    </row>
    <row r="205" spans="1:15" x14ac:dyDescent="0.3">
      <c r="A205" s="22"/>
      <c r="C205" s="21"/>
      <c r="D205" s="63"/>
      <c r="E205" s="64"/>
      <c r="F205" s="64"/>
      <c r="G205" s="63"/>
      <c r="H205" s="64"/>
      <c r="I205" s="64"/>
      <c r="J205" s="63"/>
      <c r="K205" s="64"/>
      <c r="L205" s="64"/>
      <c r="O205" s="19"/>
    </row>
    <row r="206" spans="1:15" x14ac:dyDescent="0.3">
      <c r="A206" s="22"/>
      <c r="C206" s="21"/>
      <c r="D206" s="63"/>
      <c r="E206" s="64"/>
      <c r="F206" s="64"/>
      <c r="G206" s="63"/>
      <c r="H206" s="64"/>
      <c r="I206" s="64"/>
      <c r="J206" s="63"/>
      <c r="K206" s="64"/>
      <c r="L206" s="64"/>
      <c r="O206" s="19"/>
    </row>
    <row r="207" spans="1:15" x14ac:dyDescent="0.3">
      <c r="A207" s="22"/>
      <c r="C207" s="21"/>
      <c r="D207" s="63"/>
      <c r="E207" s="64"/>
      <c r="F207" s="64"/>
      <c r="G207" s="63"/>
      <c r="H207" s="64"/>
      <c r="I207" s="64"/>
      <c r="J207" s="63"/>
      <c r="K207" s="64"/>
      <c r="L207" s="64"/>
      <c r="O207" s="19"/>
    </row>
    <row r="208" spans="1:15" x14ac:dyDescent="0.3">
      <c r="A208" s="22"/>
      <c r="C208" s="21"/>
      <c r="D208" s="63"/>
      <c r="E208" s="64"/>
      <c r="F208" s="64"/>
      <c r="G208" s="63"/>
      <c r="H208" s="64"/>
      <c r="I208" s="64"/>
      <c r="J208" s="63"/>
      <c r="K208" s="64"/>
      <c r="L208" s="64"/>
      <c r="O208" s="19"/>
    </row>
    <row r="209" spans="1:15" x14ac:dyDescent="0.3">
      <c r="A209" s="22"/>
      <c r="C209" s="21"/>
      <c r="D209" s="63"/>
      <c r="E209" s="64"/>
      <c r="F209" s="64"/>
      <c r="G209" s="63"/>
      <c r="H209" s="64"/>
      <c r="I209" s="64"/>
      <c r="J209" s="63"/>
      <c r="K209" s="64"/>
      <c r="L209" s="64"/>
      <c r="O209" s="19"/>
    </row>
    <row r="210" spans="1:15" x14ac:dyDescent="0.3">
      <c r="A210" s="22"/>
      <c r="C210" s="21"/>
      <c r="D210" s="63"/>
      <c r="E210" s="64"/>
      <c r="F210" s="64"/>
      <c r="G210" s="63"/>
      <c r="H210" s="64"/>
      <c r="I210" s="64"/>
      <c r="J210" s="63"/>
      <c r="K210" s="64"/>
      <c r="L210" s="64"/>
      <c r="O210" s="19"/>
    </row>
    <row r="211" spans="1:15" x14ac:dyDescent="0.3">
      <c r="A211" s="22"/>
      <c r="C211" s="21"/>
      <c r="D211" s="63"/>
      <c r="E211" s="64"/>
      <c r="F211" s="64"/>
      <c r="G211" s="63"/>
      <c r="H211" s="64"/>
      <c r="I211" s="64"/>
      <c r="J211" s="63"/>
      <c r="K211" s="64"/>
      <c r="L211" s="64"/>
      <c r="O211" s="19"/>
    </row>
    <row r="212" spans="1:15" x14ac:dyDescent="0.3">
      <c r="A212" s="22"/>
      <c r="C212" s="21"/>
      <c r="D212" s="63"/>
      <c r="E212" s="64"/>
      <c r="F212" s="64"/>
      <c r="G212" s="63"/>
      <c r="H212" s="64"/>
      <c r="I212" s="64"/>
      <c r="J212" s="63"/>
      <c r="K212" s="64"/>
      <c r="L212" s="64"/>
      <c r="O212" s="19"/>
    </row>
    <row r="213" spans="1:15" x14ac:dyDescent="0.3">
      <c r="A213" s="22"/>
      <c r="C213" s="21"/>
      <c r="D213" s="63"/>
      <c r="E213" s="64"/>
      <c r="F213" s="64"/>
      <c r="G213" s="63"/>
      <c r="H213" s="64"/>
      <c r="I213" s="64"/>
      <c r="J213" s="63"/>
      <c r="K213" s="64"/>
      <c r="L213" s="64"/>
      <c r="O213" s="19"/>
    </row>
    <row r="214" spans="1:15" x14ac:dyDescent="0.3">
      <c r="A214" s="22"/>
      <c r="C214" s="21"/>
      <c r="D214" s="63"/>
      <c r="E214" s="64"/>
      <c r="F214" s="64"/>
      <c r="G214" s="63"/>
      <c r="H214" s="64"/>
      <c r="I214" s="64"/>
      <c r="J214" s="63"/>
      <c r="K214" s="64"/>
      <c r="L214" s="64"/>
    </row>
    <row r="215" spans="1:15" x14ac:dyDescent="0.3">
      <c r="A215" s="22"/>
      <c r="C215" s="21"/>
      <c r="D215" s="63"/>
      <c r="E215" s="64"/>
      <c r="F215" s="64"/>
      <c r="G215" s="63"/>
      <c r="H215" s="64"/>
      <c r="I215" s="64"/>
      <c r="J215" s="63"/>
      <c r="K215" s="64"/>
      <c r="L215" s="64"/>
    </row>
    <row r="216" spans="1:15" x14ac:dyDescent="0.3">
      <c r="A216" s="22"/>
    </row>
    <row r="217" spans="1:15" x14ac:dyDescent="0.3">
      <c r="A217" s="22"/>
    </row>
    <row r="218" spans="1:15" x14ac:dyDescent="0.3">
      <c r="A218" s="22"/>
    </row>
    <row r="219" spans="1:15" x14ac:dyDescent="0.3">
      <c r="A219" s="22"/>
    </row>
    <row r="220" spans="1:15" x14ac:dyDescent="0.3">
      <c r="A220" s="22"/>
    </row>
    <row r="221" spans="1:15" x14ac:dyDescent="0.3">
      <c r="A221" s="22"/>
    </row>
    <row r="222" spans="1:15" x14ac:dyDescent="0.3">
      <c r="A222" s="22"/>
    </row>
    <row r="223" spans="1:15" x14ac:dyDescent="0.3">
      <c r="A223" s="22"/>
    </row>
    <row r="224" spans="1:15" x14ac:dyDescent="0.3">
      <c r="A224" s="22"/>
    </row>
    <row r="225" spans="1:1" x14ac:dyDescent="0.3">
      <c r="A225" s="22"/>
    </row>
    <row r="226" spans="1:1" x14ac:dyDescent="0.3">
      <c r="A226" s="22"/>
    </row>
    <row r="227" spans="1:1" x14ac:dyDescent="0.3">
      <c r="A227" s="22"/>
    </row>
    <row r="228" spans="1:1" x14ac:dyDescent="0.3">
      <c r="A228" s="22"/>
    </row>
    <row r="229" spans="1:1" x14ac:dyDescent="0.3">
      <c r="A229" s="22"/>
    </row>
    <row r="230" spans="1:1" x14ac:dyDescent="0.3">
      <c r="A230" s="22"/>
    </row>
    <row r="231" spans="1:1" x14ac:dyDescent="0.3">
      <c r="A231" s="22"/>
    </row>
    <row r="232" spans="1:1" x14ac:dyDescent="0.3">
      <c r="A232" s="22"/>
    </row>
    <row r="233" spans="1:1" x14ac:dyDescent="0.3">
      <c r="A233" s="22"/>
    </row>
  </sheetData>
  <sortState ref="A101:W120">
    <sortCondition ref="A101"/>
  </sortState>
  <conditionalFormatting sqref="A146">
    <cfRule type="dataBar" priority="1">
      <dataBar showValue="0">
        <cfvo type="min"/>
        <cfvo type="max"/>
        <color rgb="FF638EC6"/>
      </dataBar>
    </cfRule>
  </conditionalFormatting>
  <conditionalFormatting sqref="A234:A1048576 A156:A159 A1:A105 A126:A133 A136:A142 A144 A108:A123 A148:A154">
    <cfRule type="dataBar" priority="23">
      <dataBar showValue="0">
        <cfvo type="min"/>
        <cfvo type="max"/>
        <color rgb="FF638EC6"/>
      </dataBar>
    </cfRule>
  </conditionalFormatting>
  <conditionalFormatting sqref="A135">
    <cfRule type="dataBar" priority="24">
      <dataBar showValue="0">
        <cfvo type="min"/>
        <cfvo type="max"/>
        <color rgb="FF638EC6"/>
      </dataBar>
    </cfRule>
  </conditionalFormatting>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S284"/>
  <sheetViews>
    <sheetView zoomScale="85" zoomScaleNormal="85" workbookViewId="0">
      <pane xSplit="3" ySplit="2" topLeftCell="S95" activePane="bottomRight" state="frozenSplit"/>
      <selection pane="topRight" activeCell="B1" sqref="B1"/>
      <selection pane="bottomLeft" activeCell="A2" sqref="A2"/>
      <selection pane="bottomRight" activeCell="A118" sqref="A118:C127"/>
    </sheetView>
  </sheetViews>
  <sheetFormatPr defaultColWidth="9.109375" defaultRowHeight="18" x14ac:dyDescent="0.3"/>
  <cols>
    <col min="1" max="1" width="35.44140625" style="26" customWidth="1"/>
    <col min="2" max="2" width="16.33203125" style="27" customWidth="1"/>
    <col min="3" max="3" width="14.33203125" style="29" customWidth="1"/>
    <col min="4" max="13" width="9.109375" style="1"/>
    <col min="14" max="14" width="11.88671875" style="1" customWidth="1"/>
    <col min="15" max="15" width="10.88671875" style="1" customWidth="1"/>
    <col min="16" max="16" width="23.5546875" style="2" customWidth="1"/>
    <col min="17" max="17" width="23.109375" style="2" customWidth="1"/>
    <col min="18" max="27" width="9.109375" style="1"/>
    <col min="28" max="28" width="12.33203125" style="1" customWidth="1"/>
    <col min="29" max="29" width="11.109375" style="1" customWidth="1"/>
    <col min="30" max="30" width="20.5546875" style="2" customWidth="1"/>
    <col min="31" max="31" width="12.109375" style="1" customWidth="1"/>
    <col min="32" max="32" width="13.88671875" style="4" bestFit="1" customWidth="1"/>
    <col min="33" max="33" width="17.33203125" style="4" customWidth="1"/>
    <col min="34" max="34" width="19" style="3" customWidth="1"/>
    <col min="35" max="35" width="18.6640625" style="3" customWidth="1"/>
    <col min="36" max="36" width="28" style="5" customWidth="1"/>
    <col min="37" max="37" width="16.5546875" style="1" customWidth="1"/>
    <col min="38" max="39" width="9.109375" style="1"/>
    <col min="40" max="40" width="31.6640625" style="1" customWidth="1"/>
    <col min="41" max="16384" width="9.109375" style="1"/>
  </cols>
  <sheetData>
    <row r="1" spans="1:227" s="32" customFormat="1" ht="67.8" customHeight="1" x14ac:dyDescent="0.3">
      <c r="A1" s="31" t="s">
        <v>211</v>
      </c>
      <c r="C1" s="32" t="s">
        <v>226</v>
      </c>
      <c r="D1" s="32">
        <v>1690</v>
      </c>
      <c r="E1" s="32">
        <v>1691</v>
      </c>
      <c r="F1" s="32">
        <v>1692</v>
      </c>
      <c r="G1" s="32">
        <v>1693</v>
      </c>
      <c r="H1" s="32">
        <v>1694</v>
      </c>
      <c r="I1" s="32">
        <v>1695</v>
      </c>
      <c r="J1" s="32">
        <v>1696</v>
      </c>
      <c r="K1" s="32">
        <v>1697</v>
      </c>
      <c r="L1" s="32">
        <v>1698</v>
      </c>
      <c r="M1" s="32">
        <v>1699</v>
      </c>
      <c r="Q1" s="32" t="s">
        <v>206</v>
      </c>
      <c r="R1" s="32">
        <v>1740</v>
      </c>
      <c r="S1" s="32">
        <v>1741</v>
      </c>
      <c r="T1" s="32">
        <v>1742</v>
      </c>
      <c r="U1" s="32">
        <v>1743</v>
      </c>
      <c r="V1" s="32">
        <v>1744</v>
      </c>
      <c r="W1" s="32">
        <v>1745</v>
      </c>
      <c r="X1" s="32">
        <v>1746</v>
      </c>
      <c r="Y1" s="32">
        <v>1747</v>
      </c>
      <c r="Z1" s="32">
        <v>1748</v>
      </c>
      <c r="AA1" s="32">
        <v>1749</v>
      </c>
      <c r="AD1" s="32" t="s">
        <v>84</v>
      </c>
      <c r="AE1" s="32" t="s">
        <v>68</v>
      </c>
      <c r="AF1" s="35" t="s">
        <v>87</v>
      </c>
      <c r="AG1" s="35" t="s">
        <v>188</v>
      </c>
      <c r="AH1" s="36" t="s">
        <v>189</v>
      </c>
      <c r="AI1" s="36" t="s">
        <v>190</v>
      </c>
      <c r="AJ1" s="37" t="s">
        <v>203</v>
      </c>
      <c r="AK1" s="38" t="s">
        <v>380</v>
      </c>
    </row>
    <row r="2" spans="1:227" s="32" customFormat="1" ht="71.400000000000006" customHeight="1" x14ac:dyDescent="0.3">
      <c r="A2" s="33" t="s">
        <v>381</v>
      </c>
      <c r="C2" s="34"/>
      <c r="D2" s="32" t="s">
        <v>1</v>
      </c>
      <c r="E2" s="32" t="s">
        <v>1</v>
      </c>
      <c r="F2" s="32" t="s">
        <v>1</v>
      </c>
      <c r="G2" s="32" t="s">
        <v>1</v>
      </c>
      <c r="H2" s="32" t="s">
        <v>1</v>
      </c>
      <c r="I2" s="32" t="s">
        <v>1</v>
      </c>
      <c r="J2" s="32" t="s">
        <v>1</v>
      </c>
      <c r="K2" s="32" t="s">
        <v>1</v>
      </c>
      <c r="L2" s="32" t="s">
        <v>1</v>
      </c>
      <c r="M2" s="32" t="s">
        <v>1</v>
      </c>
      <c r="N2" s="32" t="s">
        <v>82</v>
      </c>
      <c r="O2" s="32" t="s">
        <v>80</v>
      </c>
      <c r="P2" s="32" t="s">
        <v>205</v>
      </c>
      <c r="Q2" s="39" t="s">
        <v>191</v>
      </c>
      <c r="R2" s="32" t="s">
        <v>78</v>
      </c>
      <c r="S2" s="32" t="s">
        <v>1</v>
      </c>
      <c r="T2" s="32" t="s">
        <v>1</v>
      </c>
      <c r="U2" s="32" t="s">
        <v>1</v>
      </c>
      <c r="V2" s="32" t="s">
        <v>1</v>
      </c>
      <c r="W2" s="32" t="s">
        <v>1</v>
      </c>
      <c r="X2" s="32" t="s">
        <v>1</v>
      </c>
      <c r="Y2" s="32" t="s">
        <v>1</v>
      </c>
      <c r="Z2" s="32" t="s">
        <v>1</v>
      </c>
      <c r="AA2" s="32" t="s">
        <v>1</v>
      </c>
      <c r="AB2" s="32" t="s">
        <v>83</v>
      </c>
      <c r="AC2" s="32" t="s">
        <v>81</v>
      </c>
      <c r="AD2" s="32" t="s">
        <v>85</v>
      </c>
      <c r="AE2" s="32" t="s">
        <v>69</v>
      </c>
      <c r="AF2" s="39" t="s">
        <v>191</v>
      </c>
      <c r="AG2" s="39" t="s">
        <v>191</v>
      </c>
      <c r="AH2" s="38" t="s">
        <v>191</v>
      </c>
      <c r="AI2" s="38" t="s">
        <v>191</v>
      </c>
      <c r="AJ2" s="40" t="s">
        <v>191</v>
      </c>
      <c r="AK2" s="38" t="s">
        <v>204</v>
      </c>
    </row>
    <row r="3" spans="1:227" ht="28.8" x14ac:dyDescent="0.3">
      <c r="A3" s="26" t="s">
        <v>238</v>
      </c>
      <c r="B3" s="25" t="s">
        <v>323</v>
      </c>
      <c r="C3" s="29">
        <v>13693</v>
      </c>
      <c r="D3" s="66">
        <v>25</v>
      </c>
      <c r="E3" s="66">
        <v>23</v>
      </c>
      <c r="F3" s="66">
        <v>17</v>
      </c>
      <c r="G3" s="66">
        <v>31</v>
      </c>
      <c r="H3" s="66">
        <v>31</v>
      </c>
      <c r="I3" s="66">
        <v>15</v>
      </c>
      <c r="J3" s="66">
        <v>27</v>
      </c>
      <c r="K3" s="66">
        <v>21</v>
      </c>
      <c r="L3" s="66">
        <v>10</v>
      </c>
      <c r="M3" s="66">
        <v>33</v>
      </c>
      <c r="N3" s="66">
        <v>1.0127999999999999</v>
      </c>
      <c r="O3" s="67">
        <v>20.58</v>
      </c>
      <c r="P3" s="68">
        <f t="shared" ref="P3:P34" si="0">AVERAGE(D3:M3)*N3*O3</f>
        <v>485.65177919999996</v>
      </c>
      <c r="Q3" s="69">
        <v>675</v>
      </c>
      <c r="R3" s="66">
        <v>31</v>
      </c>
      <c r="S3" s="66">
        <v>31</v>
      </c>
      <c r="T3" s="66">
        <v>26</v>
      </c>
      <c r="U3" s="66">
        <v>33</v>
      </c>
      <c r="V3" s="66">
        <v>15</v>
      </c>
      <c r="W3" s="66">
        <v>27</v>
      </c>
      <c r="X3" s="66">
        <v>23</v>
      </c>
      <c r="Y3" s="66">
        <v>26</v>
      </c>
      <c r="Z3" s="66">
        <v>34</v>
      </c>
      <c r="AA3" s="66">
        <v>34</v>
      </c>
      <c r="AB3" s="66">
        <v>1.0183</v>
      </c>
      <c r="AC3" s="67">
        <v>21.74</v>
      </c>
      <c r="AD3" s="68">
        <f t="shared" ref="AD3" si="1">AVERAGE(R3:AA3)*AB3*AC3</f>
        <v>619.85957599999995</v>
      </c>
      <c r="AE3" s="66">
        <v>682</v>
      </c>
      <c r="AF3" s="69">
        <v>675</v>
      </c>
      <c r="AG3" s="69">
        <v>131</v>
      </c>
      <c r="AH3" s="70"/>
      <c r="AI3" s="70"/>
      <c r="AJ3" s="71">
        <f>SUM(AG3:AI3)</f>
        <v>131</v>
      </c>
      <c r="AK3" s="66">
        <v>200</v>
      </c>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row>
    <row r="4" spans="1:227" x14ac:dyDescent="0.3">
      <c r="A4" s="26" t="s">
        <v>213</v>
      </c>
      <c r="B4" s="25"/>
      <c r="C4" s="29">
        <v>48252</v>
      </c>
      <c r="D4" s="66">
        <v>123</v>
      </c>
      <c r="E4" s="66">
        <v>90</v>
      </c>
      <c r="F4" s="66">
        <v>80</v>
      </c>
      <c r="G4" s="66">
        <v>80</v>
      </c>
      <c r="H4" s="66">
        <v>81</v>
      </c>
      <c r="I4" s="66">
        <v>84</v>
      </c>
      <c r="J4" s="66">
        <v>93</v>
      </c>
      <c r="K4" s="66">
        <v>99</v>
      </c>
      <c r="L4" s="66">
        <v>72</v>
      </c>
      <c r="M4" s="66">
        <v>82</v>
      </c>
      <c r="N4" s="66">
        <v>1.0127999999999999</v>
      </c>
      <c r="O4" s="67">
        <v>20.58</v>
      </c>
      <c r="P4" s="68">
        <f t="shared" si="0"/>
        <v>1842.5586815999998</v>
      </c>
      <c r="Q4" s="69">
        <v>2136</v>
      </c>
      <c r="R4" s="66">
        <v>71</v>
      </c>
      <c r="S4" s="66">
        <v>79</v>
      </c>
      <c r="T4" s="66">
        <v>76</v>
      </c>
      <c r="U4" s="66">
        <v>64</v>
      </c>
      <c r="V4" s="66">
        <v>70</v>
      </c>
      <c r="W4" s="66">
        <v>55</v>
      </c>
      <c r="X4" s="66">
        <v>85</v>
      </c>
      <c r="Y4" s="66">
        <v>80</v>
      </c>
      <c r="Z4" s="66">
        <v>71</v>
      </c>
      <c r="AA4" s="66">
        <v>66</v>
      </c>
      <c r="AB4" s="66">
        <v>1.0183</v>
      </c>
      <c r="AC4" s="67">
        <v>21.74</v>
      </c>
      <c r="AD4" s="68">
        <f t="shared" ref="AD4:AD14" si="2">AVERAGE(R4:AA4)*AB4*AC4</f>
        <v>1587.2832714000001</v>
      </c>
      <c r="AE4" s="66">
        <v>2087</v>
      </c>
      <c r="AF4" s="69">
        <v>2136</v>
      </c>
      <c r="AG4" s="69">
        <v>455</v>
      </c>
      <c r="AH4" s="70"/>
      <c r="AI4" s="70"/>
      <c r="AJ4" s="71">
        <f t="shared" ref="AJ4:AJ67" si="3">SUM(AG4:AI4)</f>
        <v>455</v>
      </c>
      <c r="AK4" s="66">
        <v>514</v>
      </c>
      <c r="AL4" s="66"/>
      <c r="AM4" s="66"/>
      <c r="AN4" s="50"/>
      <c r="AO4" s="50"/>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row>
    <row r="5" spans="1:227" x14ac:dyDescent="0.3">
      <c r="A5" s="26" t="s">
        <v>214</v>
      </c>
      <c r="B5" s="25"/>
      <c r="C5" s="29">
        <v>10416</v>
      </c>
      <c r="D5" s="66">
        <v>13</v>
      </c>
      <c r="E5" s="66">
        <v>30</v>
      </c>
      <c r="F5" s="66">
        <v>15</v>
      </c>
      <c r="G5" s="66">
        <v>25</v>
      </c>
      <c r="H5" s="66">
        <v>16</v>
      </c>
      <c r="I5" s="66">
        <v>21</v>
      </c>
      <c r="J5" s="66">
        <v>26</v>
      </c>
      <c r="K5" s="66">
        <v>22</v>
      </c>
      <c r="L5" s="66">
        <v>15</v>
      </c>
      <c r="M5" s="66">
        <v>9</v>
      </c>
      <c r="N5" s="66">
        <v>1.0127999999999999</v>
      </c>
      <c r="O5" s="67">
        <v>20.58</v>
      </c>
      <c r="P5" s="68">
        <f t="shared" si="0"/>
        <v>400.19374079999989</v>
      </c>
      <c r="Q5" s="69">
        <v>516</v>
      </c>
      <c r="R5" s="66">
        <v>12</v>
      </c>
      <c r="S5" s="66">
        <v>5</v>
      </c>
      <c r="T5" s="66">
        <v>11</v>
      </c>
      <c r="U5" s="66">
        <v>11</v>
      </c>
      <c r="V5" s="66">
        <v>10</v>
      </c>
      <c r="W5" s="66">
        <v>7</v>
      </c>
      <c r="X5" s="66">
        <v>12</v>
      </c>
      <c r="Y5" s="66">
        <v>7</v>
      </c>
      <c r="Z5" s="66">
        <v>7</v>
      </c>
      <c r="AA5" s="66">
        <v>5</v>
      </c>
      <c r="AB5" s="66">
        <v>1.0183</v>
      </c>
      <c r="AC5" s="67">
        <v>21.74</v>
      </c>
      <c r="AD5" s="68">
        <f t="shared" si="2"/>
        <v>192.59922539999997</v>
      </c>
      <c r="AE5" s="66">
        <v>430</v>
      </c>
      <c r="AF5" s="69">
        <v>516</v>
      </c>
      <c r="AG5" s="69"/>
      <c r="AH5" s="70">
        <v>27</v>
      </c>
      <c r="AI5" s="70"/>
      <c r="AJ5" s="71">
        <f t="shared" si="3"/>
        <v>27</v>
      </c>
      <c r="AK5" s="66">
        <v>35</v>
      </c>
      <c r="AL5" s="66"/>
      <c r="AM5" s="66"/>
      <c r="AN5" s="50"/>
      <c r="AO5" s="50"/>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row>
    <row r="6" spans="1:227" x14ac:dyDescent="0.3">
      <c r="A6" s="26" t="s">
        <v>217</v>
      </c>
      <c r="B6" s="25"/>
      <c r="C6" s="29">
        <v>34436</v>
      </c>
      <c r="D6" s="66">
        <v>75</v>
      </c>
      <c r="E6" s="66">
        <v>71</v>
      </c>
      <c r="F6" s="66">
        <v>56</v>
      </c>
      <c r="G6" s="66">
        <v>39</v>
      </c>
      <c r="H6" s="66">
        <v>55</v>
      </c>
      <c r="I6" s="66">
        <v>51</v>
      </c>
      <c r="J6" s="66">
        <v>54</v>
      </c>
      <c r="K6" s="66">
        <v>72</v>
      </c>
      <c r="L6" s="66">
        <v>40</v>
      </c>
      <c r="M6" s="66">
        <v>50</v>
      </c>
      <c r="N6" s="66">
        <v>1.0127999999999999</v>
      </c>
      <c r="O6" s="67">
        <v>20.58</v>
      </c>
      <c r="P6" s="68">
        <f t="shared" si="0"/>
        <v>1173.4847711999998</v>
      </c>
      <c r="Q6" s="69">
        <v>1121</v>
      </c>
      <c r="R6" s="66">
        <v>51</v>
      </c>
      <c r="S6" s="66">
        <v>76</v>
      </c>
      <c r="T6" s="66">
        <v>64</v>
      </c>
      <c r="U6" s="66">
        <v>49</v>
      </c>
      <c r="V6" s="66">
        <v>58</v>
      </c>
      <c r="W6" s="66">
        <v>39</v>
      </c>
      <c r="X6" s="66">
        <v>62</v>
      </c>
      <c r="Y6" s="66">
        <v>47</v>
      </c>
      <c r="Z6" s="66">
        <v>31</v>
      </c>
      <c r="AA6" s="66">
        <v>34</v>
      </c>
      <c r="AB6" s="66">
        <v>1.0183</v>
      </c>
      <c r="AC6" s="67">
        <v>21.74</v>
      </c>
      <c r="AD6" s="68">
        <f t="shared" si="2"/>
        <v>1131.2437262000001</v>
      </c>
      <c r="AE6" s="66">
        <v>572</v>
      </c>
      <c r="AF6" s="69">
        <v>1121</v>
      </c>
      <c r="AG6" s="69"/>
      <c r="AH6" s="70">
        <v>237</v>
      </c>
      <c r="AI6" s="70"/>
      <c r="AJ6" s="71">
        <f t="shared" si="3"/>
        <v>237</v>
      </c>
      <c r="AK6" s="66">
        <v>455</v>
      </c>
      <c r="AL6" s="66"/>
      <c r="AM6" s="66"/>
      <c r="AN6" s="50"/>
      <c r="AO6" s="50"/>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row>
    <row r="7" spans="1:227" x14ac:dyDescent="0.3">
      <c r="A7" s="26" t="s">
        <v>215</v>
      </c>
      <c r="B7" s="25"/>
      <c r="C7" s="29">
        <v>3933</v>
      </c>
      <c r="D7" s="66">
        <v>0</v>
      </c>
      <c r="E7" s="66">
        <v>0</v>
      </c>
      <c r="F7" s="66">
        <v>0</v>
      </c>
      <c r="G7" s="66">
        <v>0</v>
      </c>
      <c r="H7" s="66">
        <v>0</v>
      </c>
      <c r="I7" s="66">
        <v>0</v>
      </c>
      <c r="J7" s="66">
        <v>0</v>
      </c>
      <c r="K7" s="66">
        <v>0</v>
      </c>
      <c r="L7" s="66">
        <v>0</v>
      </c>
      <c r="M7" s="66">
        <v>4</v>
      </c>
      <c r="N7" s="66">
        <v>1.0127999999999999</v>
      </c>
      <c r="O7" s="67">
        <v>20.58</v>
      </c>
      <c r="P7" s="68">
        <f t="shared" si="0"/>
        <v>8.3373695999999988</v>
      </c>
      <c r="Q7" s="69">
        <v>197</v>
      </c>
      <c r="R7" s="66">
        <v>3</v>
      </c>
      <c r="S7" s="66">
        <v>1</v>
      </c>
      <c r="T7" s="66">
        <v>1</v>
      </c>
      <c r="U7" s="66">
        <v>0</v>
      </c>
      <c r="V7" s="66">
        <v>1</v>
      </c>
      <c r="W7" s="66">
        <v>0</v>
      </c>
      <c r="X7" s="66">
        <v>0</v>
      </c>
      <c r="Y7" s="66">
        <v>0</v>
      </c>
      <c r="Z7" s="66">
        <v>0</v>
      </c>
      <c r="AA7" s="66">
        <v>0</v>
      </c>
      <c r="AB7" s="66">
        <v>1.0183</v>
      </c>
      <c r="AC7" s="67">
        <v>21.74</v>
      </c>
      <c r="AD7" s="68">
        <f t="shared" si="2"/>
        <v>13.282705199999999</v>
      </c>
      <c r="AE7" s="66">
        <v>175</v>
      </c>
      <c r="AF7" s="69">
        <v>197</v>
      </c>
      <c r="AG7" s="69">
        <v>39</v>
      </c>
      <c r="AH7" s="70"/>
      <c r="AI7" s="70"/>
      <c r="AJ7" s="71">
        <f t="shared" si="3"/>
        <v>39</v>
      </c>
      <c r="AK7" s="66">
        <v>10</v>
      </c>
      <c r="AL7" s="66"/>
      <c r="AM7" s="66"/>
      <c r="AN7" s="50"/>
      <c r="AO7" s="50"/>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row>
    <row r="8" spans="1:227" x14ac:dyDescent="0.3">
      <c r="A8" s="26" t="s">
        <v>216</v>
      </c>
      <c r="B8" s="25"/>
      <c r="C8" s="29">
        <v>14700</v>
      </c>
      <c r="D8" s="66">
        <v>25</v>
      </c>
      <c r="E8" s="66">
        <v>20</v>
      </c>
      <c r="F8" s="66">
        <v>15</v>
      </c>
      <c r="G8" s="66">
        <v>18</v>
      </c>
      <c r="H8" s="66">
        <v>18</v>
      </c>
      <c r="I8" s="66">
        <v>14</v>
      </c>
      <c r="J8" s="66">
        <v>17</v>
      </c>
      <c r="K8" s="66">
        <v>30</v>
      </c>
      <c r="L8" s="66">
        <v>19</v>
      </c>
      <c r="M8" s="66">
        <v>11</v>
      </c>
      <c r="N8" s="66">
        <v>1.0127999999999999</v>
      </c>
      <c r="O8" s="67">
        <v>20.58</v>
      </c>
      <c r="P8" s="68">
        <f t="shared" si="0"/>
        <v>389.77202879999993</v>
      </c>
      <c r="Q8" s="69">
        <v>448</v>
      </c>
      <c r="R8" s="66">
        <v>15</v>
      </c>
      <c r="S8" s="66">
        <v>29</v>
      </c>
      <c r="T8" s="66">
        <v>12</v>
      </c>
      <c r="U8" s="66">
        <v>14</v>
      </c>
      <c r="V8" s="66">
        <v>13</v>
      </c>
      <c r="W8" s="66">
        <v>15</v>
      </c>
      <c r="X8" s="66">
        <v>14</v>
      </c>
      <c r="Y8" s="66">
        <v>26</v>
      </c>
      <c r="Z8" s="66">
        <v>23</v>
      </c>
      <c r="AA8" s="66">
        <v>19</v>
      </c>
      <c r="AB8" s="66">
        <v>1.0183</v>
      </c>
      <c r="AC8" s="67">
        <v>21.74</v>
      </c>
      <c r="AD8" s="68">
        <f t="shared" si="2"/>
        <v>398.48115599999994</v>
      </c>
      <c r="AE8" s="66">
        <v>244</v>
      </c>
      <c r="AF8" s="69">
        <v>448</v>
      </c>
      <c r="AG8" s="69"/>
      <c r="AH8" s="70">
        <v>180</v>
      </c>
      <c r="AI8" s="70"/>
      <c r="AJ8" s="71">
        <f t="shared" si="3"/>
        <v>180</v>
      </c>
      <c r="AK8" s="66">
        <v>239</v>
      </c>
      <c r="AL8" s="66"/>
      <c r="AM8" s="66"/>
      <c r="AN8" s="50"/>
      <c r="AO8" s="50"/>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row>
    <row r="9" spans="1:227" x14ac:dyDescent="0.3">
      <c r="A9" s="26" t="s">
        <v>218</v>
      </c>
      <c r="B9" s="25"/>
      <c r="C9" s="29">
        <v>11582</v>
      </c>
      <c r="D9" s="66">
        <v>28</v>
      </c>
      <c r="E9" s="66">
        <v>31</v>
      </c>
      <c r="F9" s="66">
        <v>28</v>
      </c>
      <c r="G9" s="66">
        <v>32</v>
      </c>
      <c r="H9" s="66">
        <v>28</v>
      </c>
      <c r="I9" s="66">
        <v>19</v>
      </c>
      <c r="J9" s="66">
        <v>10</v>
      </c>
      <c r="K9" s="66">
        <v>36</v>
      </c>
      <c r="L9" s="66">
        <v>24</v>
      </c>
      <c r="M9" s="66">
        <v>30</v>
      </c>
      <c r="N9" s="66">
        <v>1.0127999999999999</v>
      </c>
      <c r="O9" s="67">
        <v>20.58</v>
      </c>
      <c r="P9" s="68">
        <f t="shared" si="0"/>
        <v>554.43507839999995</v>
      </c>
      <c r="Q9" s="69">
        <v>648</v>
      </c>
      <c r="R9" s="66">
        <v>19</v>
      </c>
      <c r="S9" s="66">
        <v>17</v>
      </c>
      <c r="T9" s="66">
        <v>17</v>
      </c>
      <c r="U9" s="66">
        <v>23</v>
      </c>
      <c r="V9" s="66">
        <v>17</v>
      </c>
      <c r="W9" s="66">
        <v>24</v>
      </c>
      <c r="X9" s="66">
        <v>24</v>
      </c>
      <c r="Y9" s="66">
        <v>14</v>
      </c>
      <c r="Z9" s="66">
        <v>17</v>
      </c>
      <c r="AA9" s="66">
        <v>17</v>
      </c>
      <c r="AB9" s="66">
        <v>1.0183</v>
      </c>
      <c r="AC9" s="67">
        <v>21.74</v>
      </c>
      <c r="AD9" s="68">
        <f t="shared" si="2"/>
        <v>418.4052137999999</v>
      </c>
      <c r="AE9" s="66">
        <v>679</v>
      </c>
      <c r="AF9" s="69">
        <v>648</v>
      </c>
      <c r="AG9" s="69">
        <v>102</v>
      </c>
      <c r="AH9" s="70"/>
      <c r="AI9" s="70"/>
      <c r="AJ9" s="71">
        <f t="shared" si="3"/>
        <v>102</v>
      </c>
      <c r="AK9" s="66">
        <v>90</v>
      </c>
      <c r="AL9" s="66"/>
      <c r="AM9" s="66"/>
      <c r="AN9" s="50"/>
      <c r="AO9" s="50"/>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row>
    <row r="10" spans="1:227" x14ac:dyDescent="0.3">
      <c r="A10" s="26" t="s">
        <v>219</v>
      </c>
      <c r="B10" s="25"/>
      <c r="C10" s="29">
        <v>16645</v>
      </c>
      <c r="D10" s="66">
        <v>20</v>
      </c>
      <c r="E10" s="66">
        <v>38</v>
      </c>
      <c r="F10" s="66">
        <v>26</v>
      </c>
      <c r="G10" s="66">
        <v>40</v>
      </c>
      <c r="H10" s="66">
        <v>44</v>
      </c>
      <c r="I10" s="66">
        <v>38</v>
      </c>
      <c r="J10" s="66">
        <v>28</v>
      </c>
      <c r="K10" s="66">
        <v>29</v>
      </c>
      <c r="L10" s="66">
        <v>36</v>
      </c>
      <c r="M10" s="66">
        <v>24</v>
      </c>
      <c r="N10" s="66">
        <v>1.0127999999999999</v>
      </c>
      <c r="O10" s="67">
        <v>20.58</v>
      </c>
      <c r="P10" s="68">
        <f t="shared" si="0"/>
        <v>673.24259519999976</v>
      </c>
      <c r="Q10" s="69">
        <v>869</v>
      </c>
      <c r="R10" s="66">
        <v>19</v>
      </c>
      <c r="S10" s="66">
        <v>31</v>
      </c>
      <c r="T10" s="66">
        <v>25</v>
      </c>
      <c r="U10" s="66">
        <v>20</v>
      </c>
      <c r="V10" s="66">
        <v>13</v>
      </c>
      <c r="W10" s="66">
        <v>15</v>
      </c>
      <c r="X10" s="66">
        <v>20</v>
      </c>
      <c r="Y10" s="66">
        <v>29</v>
      </c>
      <c r="Z10" s="66">
        <v>16</v>
      </c>
      <c r="AA10" s="66">
        <v>20</v>
      </c>
      <c r="AB10" s="66">
        <v>1.0183</v>
      </c>
      <c r="AC10" s="67">
        <v>21.74</v>
      </c>
      <c r="AD10" s="68">
        <f t="shared" si="2"/>
        <v>460.46711359999995</v>
      </c>
      <c r="AE10" s="66">
        <v>721</v>
      </c>
      <c r="AF10" s="69">
        <v>869</v>
      </c>
      <c r="AG10" s="69">
        <v>158</v>
      </c>
      <c r="AH10" s="70"/>
      <c r="AI10" s="70"/>
      <c r="AJ10" s="71">
        <f t="shared" si="3"/>
        <v>158</v>
      </c>
      <c r="AK10" s="66">
        <v>185</v>
      </c>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row>
    <row r="11" spans="1:227" x14ac:dyDescent="0.3">
      <c r="A11" s="26" t="s">
        <v>224</v>
      </c>
      <c r="B11" s="25"/>
      <c r="C11" s="30">
        <v>34241</v>
      </c>
      <c r="D11" s="66">
        <v>77</v>
      </c>
      <c r="E11" s="66">
        <v>48</v>
      </c>
      <c r="F11" s="66">
        <v>63</v>
      </c>
      <c r="G11" s="66">
        <v>68</v>
      </c>
      <c r="H11" s="66">
        <v>93</v>
      </c>
      <c r="I11" s="66">
        <v>57</v>
      </c>
      <c r="J11" s="66">
        <v>52</v>
      </c>
      <c r="K11" s="66">
        <v>55</v>
      </c>
      <c r="L11" s="66">
        <v>61</v>
      </c>
      <c r="M11" s="66">
        <v>53</v>
      </c>
      <c r="N11" s="66">
        <v>1.0127999999999999</v>
      </c>
      <c r="O11" s="67">
        <v>20.58</v>
      </c>
      <c r="P11" s="68">
        <f t="shared" si="0"/>
        <v>1306.8826847999999</v>
      </c>
      <c r="Q11" s="69">
        <v>1552</v>
      </c>
      <c r="R11" s="66">
        <v>53</v>
      </c>
      <c r="S11" s="66">
        <v>45</v>
      </c>
      <c r="T11" s="66">
        <v>42</v>
      </c>
      <c r="U11" s="66">
        <v>38</v>
      </c>
      <c r="V11" s="66">
        <v>34</v>
      </c>
      <c r="W11" s="66">
        <v>46</v>
      </c>
      <c r="X11" s="66">
        <v>59</v>
      </c>
      <c r="Y11" s="66">
        <v>43</v>
      </c>
      <c r="Z11" s="66">
        <v>67</v>
      </c>
      <c r="AA11" s="66">
        <v>40</v>
      </c>
      <c r="AB11" s="66">
        <v>1.0183</v>
      </c>
      <c r="AC11" s="67">
        <v>21.74</v>
      </c>
      <c r="AD11" s="68">
        <f t="shared" si="2"/>
        <v>1033.8372214000001</v>
      </c>
      <c r="AE11" s="66">
        <v>1552</v>
      </c>
      <c r="AF11" s="69">
        <v>1552</v>
      </c>
      <c r="AG11" s="69"/>
      <c r="AH11" s="70"/>
      <c r="AI11" s="70"/>
      <c r="AJ11" s="71"/>
      <c r="AK11" s="66">
        <v>500</v>
      </c>
      <c r="AL11" s="66"/>
      <c r="AM11" s="66"/>
      <c r="AN11" s="50"/>
      <c r="AO11" s="50"/>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row>
    <row r="12" spans="1:227" x14ac:dyDescent="0.3">
      <c r="A12" s="26" t="s">
        <v>225</v>
      </c>
      <c r="B12" s="25"/>
      <c r="C12" s="29">
        <v>16702</v>
      </c>
      <c r="D12" s="66">
        <v>31</v>
      </c>
      <c r="E12" s="66">
        <v>25</v>
      </c>
      <c r="F12" s="66">
        <v>36</v>
      </c>
      <c r="G12" s="66">
        <v>37</v>
      </c>
      <c r="H12" s="66">
        <v>34</v>
      </c>
      <c r="I12" s="66">
        <v>32</v>
      </c>
      <c r="J12" s="66">
        <v>24</v>
      </c>
      <c r="K12" s="66">
        <v>43</v>
      </c>
      <c r="L12" s="66">
        <v>42</v>
      </c>
      <c r="M12" s="66">
        <v>32</v>
      </c>
      <c r="N12" s="66">
        <v>1.0127999999999999</v>
      </c>
      <c r="O12" s="67">
        <v>20.58</v>
      </c>
      <c r="P12" s="68">
        <f t="shared" si="0"/>
        <v>700.33904639999992</v>
      </c>
      <c r="Q12" s="69">
        <v>810</v>
      </c>
      <c r="R12" s="66">
        <v>30</v>
      </c>
      <c r="S12" s="66">
        <v>14</v>
      </c>
      <c r="T12" s="66">
        <v>33</v>
      </c>
      <c r="U12" s="66">
        <v>19</v>
      </c>
      <c r="V12" s="66">
        <v>22</v>
      </c>
      <c r="W12" s="66">
        <v>13</v>
      </c>
      <c r="X12" s="66">
        <v>30</v>
      </c>
      <c r="Y12" s="66">
        <v>34</v>
      </c>
      <c r="Z12" s="66">
        <v>29</v>
      </c>
      <c r="AA12" s="66">
        <v>23</v>
      </c>
      <c r="AB12" s="66">
        <v>1.0183</v>
      </c>
      <c r="AC12" s="67">
        <v>21.74</v>
      </c>
      <c r="AD12" s="68">
        <f t="shared" si="2"/>
        <v>546.8046973999999</v>
      </c>
      <c r="AE12" s="66">
        <v>1008</v>
      </c>
      <c r="AF12" s="69">
        <v>810</v>
      </c>
      <c r="AG12" s="77">
        <v>174</v>
      </c>
      <c r="AH12" s="70"/>
      <c r="AI12" s="70"/>
      <c r="AJ12" s="71">
        <f t="shared" si="3"/>
        <v>174</v>
      </c>
      <c r="AK12" s="66">
        <v>271</v>
      </c>
      <c r="AL12" s="66"/>
      <c r="AM12" s="66"/>
      <c r="AN12" s="50"/>
      <c r="AO12" s="50"/>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row>
    <row r="13" spans="1:227" x14ac:dyDescent="0.3">
      <c r="A13" s="26" t="s">
        <v>240</v>
      </c>
      <c r="B13" s="25"/>
      <c r="C13" s="29">
        <v>8371</v>
      </c>
      <c r="D13" s="66">
        <v>19</v>
      </c>
      <c r="E13" s="66">
        <v>21</v>
      </c>
      <c r="F13" s="66">
        <v>13</v>
      </c>
      <c r="G13" s="66">
        <v>8</v>
      </c>
      <c r="H13" s="66">
        <v>25</v>
      </c>
      <c r="I13" s="66">
        <v>8</v>
      </c>
      <c r="J13" s="66">
        <v>19</v>
      </c>
      <c r="K13" s="66">
        <v>14</v>
      </c>
      <c r="L13" s="66">
        <v>19</v>
      </c>
      <c r="M13" s="66">
        <v>13</v>
      </c>
      <c r="N13" s="66">
        <v>1.0127999999999999</v>
      </c>
      <c r="O13" s="67">
        <v>20.58</v>
      </c>
      <c r="P13" s="68">
        <f t="shared" si="0"/>
        <v>331.41044159999996</v>
      </c>
      <c r="Q13" s="69">
        <v>463</v>
      </c>
      <c r="R13" s="66">
        <v>24</v>
      </c>
      <c r="S13" s="66">
        <v>16</v>
      </c>
      <c r="T13" s="66">
        <v>16</v>
      </c>
      <c r="U13" s="66">
        <v>14</v>
      </c>
      <c r="V13" s="66">
        <v>12</v>
      </c>
      <c r="W13" s="66">
        <v>3</v>
      </c>
      <c r="X13" s="66">
        <v>6</v>
      </c>
      <c r="Y13" s="66">
        <v>9</v>
      </c>
      <c r="Z13" s="66">
        <v>3</v>
      </c>
      <c r="AA13" s="66">
        <v>1</v>
      </c>
      <c r="AB13" s="66">
        <v>1.0183</v>
      </c>
      <c r="AC13" s="67">
        <v>21.74</v>
      </c>
      <c r="AD13" s="68">
        <f t="shared" si="2"/>
        <v>230.23355679999997</v>
      </c>
      <c r="AE13" s="66">
        <v>376</v>
      </c>
      <c r="AF13" s="69">
        <v>463</v>
      </c>
      <c r="AG13" s="69">
        <v>110</v>
      </c>
      <c r="AH13" s="70"/>
      <c r="AI13" s="70"/>
      <c r="AJ13" s="71">
        <f t="shared" si="3"/>
        <v>110</v>
      </c>
      <c r="AK13" s="66"/>
      <c r="AL13" s="66"/>
      <c r="AM13" s="66"/>
      <c r="AN13" s="50"/>
      <c r="AO13" s="50"/>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row>
    <row r="14" spans="1:227" x14ac:dyDescent="0.3">
      <c r="A14" s="26" t="s">
        <v>2</v>
      </c>
      <c r="B14" s="25"/>
      <c r="C14" s="29">
        <v>37664</v>
      </c>
      <c r="D14" s="66">
        <v>41</v>
      </c>
      <c r="E14" s="66">
        <v>48</v>
      </c>
      <c r="F14" s="66">
        <v>44</v>
      </c>
      <c r="G14" s="66">
        <v>46</v>
      </c>
      <c r="H14" s="66">
        <v>62</v>
      </c>
      <c r="I14" s="66">
        <v>47</v>
      </c>
      <c r="J14" s="66">
        <v>36</v>
      </c>
      <c r="K14" s="66">
        <v>46</v>
      </c>
      <c r="L14" s="66">
        <v>32</v>
      </c>
      <c r="M14" s="66">
        <v>46</v>
      </c>
      <c r="N14" s="66">
        <v>1.0127999999999999</v>
      </c>
      <c r="O14" s="67">
        <v>20.58</v>
      </c>
      <c r="P14" s="68">
        <f t="shared" si="0"/>
        <v>933.78539519999981</v>
      </c>
      <c r="Q14" s="69">
        <v>1227</v>
      </c>
      <c r="R14" s="66">
        <v>44</v>
      </c>
      <c r="S14" s="66">
        <v>36</v>
      </c>
      <c r="T14" s="66">
        <v>48</v>
      </c>
      <c r="U14" s="66">
        <v>41</v>
      </c>
      <c r="V14" s="66">
        <v>23</v>
      </c>
      <c r="W14" s="66">
        <v>29</v>
      </c>
      <c r="X14" s="66">
        <v>41</v>
      </c>
      <c r="Y14" s="66">
        <v>38</v>
      </c>
      <c r="Z14" s="66">
        <v>35</v>
      </c>
      <c r="AA14" s="66">
        <v>38</v>
      </c>
      <c r="AB14" s="66">
        <v>1.0183</v>
      </c>
      <c r="AC14" s="67">
        <v>21.74</v>
      </c>
      <c r="AD14" s="68">
        <f t="shared" si="2"/>
        <v>825.74150659999987</v>
      </c>
      <c r="AE14" s="66">
        <v>1307</v>
      </c>
      <c r="AF14" s="69">
        <v>1227</v>
      </c>
      <c r="AG14" s="69">
        <v>197</v>
      </c>
      <c r="AH14" s="70"/>
      <c r="AI14" s="70"/>
      <c r="AJ14" s="71">
        <f t="shared" si="3"/>
        <v>197</v>
      </c>
      <c r="AK14" s="66">
        <v>274</v>
      </c>
      <c r="AL14" s="66"/>
      <c r="AM14" s="66"/>
      <c r="AN14" s="50"/>
      <c r="AO14" s="50"/>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row>
    <row r="15" spans="1:227" x14ac:dyDescent="0.3">
      <c r="A15" s="26" t="s">
        <v>239</v>
      </c>
      <c r="B15" s="25"/>
      <c r="C15" s="29">
        <v>35834</v>
      </c>
      <c r="D15" s="66">
        <v>51</v>
      </c>
      <c r="E15" s="66">
        <v>65</v>
      </c>
      <c r="F15" s="66">
        <v>56</v>
      </c>
      <c r="G15" s="66">
        <v>42</v>
      </c>
      <c r="H15" s="66">
        <v>64</v>
      </c>
      <c r="I15" s="66">
        <v>41</v>
      </c>
      <c r="J15" s="66">
        <v>40</v>
      </c>
      <c r="K15" s="66">
        <v>42</v>
      </c>
      <c r="L15" s="66">
        <v>45</v>
      </c>
      <c r="M15" s="66">
        <v>65</v>
      </c>
      <c r="N15" s="66">
        <v>1.0127999999999999</v>
      </c>
      <c r="O15" s="67">
        <v>20.58</v>
      </c>
      <c r="P15" s="68">
        <f t="shared" si="0"/>
        <v>1065.0989663999999</v>
      </c>
      <c r="Q15" s="69">
        <v>509</v>
      </c>
      <c r="R15" s="66">
        <v>97</v>
      </c>
      <c r="S15" s="66">
        <v>98</v>
      </c>
      <c r="T15" s="66">
        <v>72</v>
      </c>
      <c r="U15" s="66">
        <v>54</v>
      </c>
      <c r="V15" s="66">
        <v>53</v>
      </c>
      <c r="W15" s="66">
        <v>47</v>
      </c>
      <c r="X15" s="66">
        <v>64</v>
      </c>
      <c r="Y15" s="66">
        <v>59</v>
      </c>
      <c r="Z15" s="66">
        <v>59</v>
      </c>
      <c r="AA15" s="66">
        <v>73</v>
      </c>
      <c r="AB15" s="66">
        <v>1.0183</v>
      </c>
      <c r="AC15" s="67">
        <v>21.74</v>
      </c>
      <c r="AD15" s="68">
        <f t="shared" ref="AD15:AD78" si="4">AVERAGE(R15:AA15)*AB15*AC15</f>
        <v>1496.5181191999995</v>
      </c>
      <c r="AE15" s="66">
        <v>900</v>
      </c>
      <c r="AF15" s="69">
        <v>509</v>
      </c>
      <c r="AG15" s="69"/>
      <c r="AH15" s="70">
        <v>167</v>
      </c>
      <c r="AI15" s="70"/>
      <c r="AJ15" s="71">
        <f t="shared" si="3"/>
        <v>167</v>
      </c>
      <c r="AK15" s="66">
        <v>476</v>
      </c>
      <c r="AL15" s="66"/>
      <c r="AM15" s="66"/>
      <c r="AN15" s="50"/>
      <c r="AO15" s="50"/>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row>
    <row r="16" spans="1:227" x14ac:dyDescent="0.3">
      <c r="A16" s="26" t="s">
        <v>241</v>
      </c>
      <c r="B16" s="25"/>
      <c r="C16" s="29">
        <v>10935</v>
      </c>
      <c r="D16" s="66">
        <v>31</v>
      </c>
      <c r="E16" s="66">
        <v>26</v>
      </c>
      <c r="F16" s="66">
        <v>29</v>
      </c>
      <c r="G16" s="66">
        <v>47</v>
      </c>
      <c r="H16" s="66">
        <v>35</v>
      </c>
      <c r="I16" s="66">
        <v>29</v>
      </c>
      <c r="J16" s="66">
        <v>35</v>
      </c>
      <c r="K16" s="66">
        <v>28</v>
      </c>
      <c r="L16" s="66">
        <v>28</v>
      </c>
      <c r="M16" s="66">
        <v>37</v>
      </c>
      <c r="N16" s="66">
        <v>1.0127999999999999</v>
      </c>
      <c r="O16" s="67">
        <v>20.58</v>
      </c>
      <c r="P16" s="68">
        <f t="shared" si="0"/>
        <v>677.41127999999992</v>
      </c>
      <c r="Q16" s="69">
        <v>857</v>
      </c>
      <c r="R16" s="66">
        <v>77</v>
      </c>
      <c r="S16" s="66">
        <v>57</v>
      </c>
      <c r="T16" s="66">
        <v>35</v>
      </c>
      <c r="U16" s="66">
        <v>39</v>
      </c>
      <c r="V16" s="66">
        <v>26</v>
      </c>
      <c r="W16" s="66">
        <v>32</v>
      </c>
      <c r="X16" s="66">
        <v>42</v>
      </c>
      <c r="Y16" s="66">
        <v>42</v>
      </c>
      <c r="Z16" s="66">
        <v>33</v>
      </c>
      <c r="AA16" s="66">
        <v>35</v>
      </c>
      <c r="AB16" s="66">
        <v>1.0183</v>
      </c>
      <c r="AC16" s="67">
        <v>21.74</v>
      </c>
      <c r="AD16" s="68">
        <f t="shared" si="4"/>
        <v>925.36179559999982</v>
      </c>
      <c r="AE16" s="66">
        <v>952</v>
      </c>
      <c r="AF16" s="69">
        <v>857</v>
      </c>
      <c r="AG16" s="69"/>
      <c r="AH16" s="70"/>
      <c r="AI16" s="70"/>
      <c r="AJ16" s="71"/>
      <c r="AK16" s="66">
        <v>282</v>
      </c>
      <c r="AL16" s="66"/>
      <c r="AM16" s="66"/>
      <c r="AN16" s="50"/>
      <c r="AO16" s="50"/>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row>
    <row r="17" spans="1:227" x14ac:dyDescent="0.3">
      <c r="A17" s="26" t="s">
        <v>242</v>
      </c>
      <c r="B17" s="25"/>
      <c r="C17" s="29">
        <v>49156</v>
      </c>
      <c r="D17" s="66">
        <v>149</v>
      </c>
      <c r="E17" s="66">
        <v>150</v>
      </c>
      <c r="F17" s="66">
        <v>131</v>
      </c>
      <c r="G17" s="66">
        <v>129</v>
      </c>
      <c r="H17" s="66">
        <v>132</v>
      </c>
      <c r="I17" s="66">
        <v>124</v>
      </c>
      <c r="J17" s="66">
        <v>129</v>
      </c>
      <c r="K17" s="66">
        <v>147</v>
      </c>
      <c r="L17" s="66">
        <v>125</v>
      </c>
      <c r="M17" s="66">
        <v>122</v>
      </c>
      <c r="N17" s="66">
        <v>1.0127999999999999</v>
      </c>
      <c r="O17" s="67">
        <v>20.58</v>
      </c>
      <c r="P17" s="68">
        <f t="shared" si="0"/>
        <v>2788.8501311999999</v>
      </c>
      <c r="Q17" s="69">
        <v>2833</v>
      </c>
      <c r="R17" s="66">
        <v>195</v>
      </c>
      <c r="S17" s="66">
        <v>184</v>
      </c>
      <c r="T17" s="66">
        <v>179</v>
      </c>
      <c r="U17" s="66">
        <v>135</v>
      </c>
      <c r="V17" s="66">
        <v>136</v>
      </c>
      <c r="W17" s="66">
        <v>128</v>
      </c>
      <c r="X17" s="66">
        <v>171</v>
      </c>
      <c r="Y17" s="66">
        <v>142</v>
      </c>
      <c r="Z17" s="66">
        <v>126</v>
      </c>
      <c r="AA17" s="66">
        <v>172</v>
      </c>
      <c r="AB17" s="66">
        <v>1.0183</v>
      </c>
      <c r="AC17" s="67">
        <v>21.74</v>
      </c>
      <c r="AD17" s="68">
        <f t="shared" si="4"/>
        <v>3471.2136255999999</v>
      </c>
      <c r="AE17" s="66">
        <v>3071</v>
      </c>
      <c r="AF17" s="69">
        <v>2833</v>
      </c>
      <c r="AG17" s="69"/>
      <c r="AH17" s="70"/>
      <c r="AI17" s="70"/>
      <c r="AJ17" s="71"/>
      <c r="AK17" s="66">
        <v>652</v>
      </c>
      <c r="AL17" s="66"/>
      <c r="AM17" s="66"/>
      <c r="AN17" s="50"/>
      <c r="AO17" s="50"/>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row>
    <row r="18" spans="1:227" x14ac:dyDescent="0.3">
      <c r="A18" s="26" t="s">
        <v>245</v>
      </c>
      <c r="B18" s="25"/>
      <c r="C18" s="29">
        <v>10278</v>
      </c>
      <c r="D18" s="66">
        <v>19</v>
      </c>
      <c r="E18" s="66">
        <v>14</v>
      </c>
      <c r="F18" s="66">
        <v>14</v>
      </c>
      <c r="G18" s="66">
        <v>19</v>
      </c>
      <c r="H18" s="66">
        <v>17</v>
      </c>
      <c r="I18" s="66">
        <v>8</v>
      </c>
      <c r="J18" s="66">
        <v>13</v>
      </c>
      <c r="K18" s="66">
        <v>11</v>
      </c>
      <c r="L18" s="66">
        <v>10</v>
      </c>
      <c r="M18" s="66">
        <v>13</v>
      </c>
      <c r="N18" s="66">
        <v>1.0127999999999999</v>
      </c>
      <c r="O18" s="67">
        <v>20.58</v>
      </c>
      <c r="P18" s="68">
        <f t="shared" si="0"/>
        <v>287.63925119999999</v>
      </c>
      <c r="Q18" s="69">
        <v>455</v>
      </c>
      <c r="R18" s="66">
        <v>10</v>
      </c>
      <c r="S18" s="66">
        <v>12</v>
      </c>
      <c r="T18" s="66">
        <v>6</v>
      </c>
      <c r="U18" s="66">
        <v>6</v>
      </c>
      <c r="V18" s="66">
        <v>2</v>
      </c>
      <c r="W18" s="66">
        <v>5</v>
      </c>
      <c r="X18" s="66">
        <v>5</v>
      </c>
      <c r="Y18" s="66">
        <v>2</v>
      </c>
      <c r="Z18" s="66">
        <v>11</v>
      </c>
      <c r="AA18" s="66">
        <v>4</v>
      </c>
      <c r="AB18" s="66">
        <v>1.0183</v>
      </c>
      <c r="AC18" s="67">
        <v>21.74</v>
      </c>
      <c r="AD18" s="68">
        <f t="shared" si="4"/>
        <v>139.46840459999999</v>
      </c>
      <c r="AE18" s="66">
        <v>363</v>
      </c>
      <c r="AF18" s="69">
        <v>455</v>
      </c>
      <c r="AG18" s="69">
        <v>89</v>
      </c>
      <c r="AH18" s="70"/>
      <c r="AI18" s="70"/>
      <c r="AJ18" s="71">
        <f t="shared" si="3"/>
        <v>89</v>
      </c>
      <c r="AK18" s="66">
        <v>58</v>
      </c>
      <c r="AL18" s="66"/>
      <c r="AM18" s="66"/>
      <c r="AN18" s="50"/>
      <c r="AO18" s="50"/>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row>
    <row r="19" spans="1:227" x14ac:dyDescent="0.3">
      <c r="A19" s="26" t="s">
        <v>246</v>
      </c>
      <c r="B19" s="25"/>
      <c r="C19" s="29">
        <v>7171</v>
      </c>
      <c r="D19" s="66">
        <v>20</v>
      </c>
      <c r="E19" s="66">
        <v>24</v>
      </c>
      <c r="F19" s="66">
        <v>11</v>
      </c>
      <c r="G19" s="66">
        <v>16</v>
      </c>
      <c r="H19" s="66">
        <v>19</v>
      </c>
      <c r="I19" s="66">
        <v>21</v>
      </c>
      <c r="J19" s="66">
        <v>11</v>
      </c>
      <c r="K19" s="66">
        <v>23</v>
      </c>
      <c r="L19" s="66">
        <v>23</v>
      </c>
      <c r="M19" s="66">
        <v>13</v>
      </c>
      <c r="N19" s="66">
        <v>1.0127999999999999</v>
      </c>
      <c r="O19" s="67">
        <v>20.58</v>
      </c>
      <c r="P19" s="68">
        <f t="shared" si="0"/>
        <v>377.26597439999995</v>
      </c>
      <c r="Q19" s="69">
        <v>510</v>
      </c>
      <c r="R19" s="66">
        <v>15</v>
      </c>
      <c r="S19" s="66">
        <v>19</v>
      </c>
      <c r="T19" s="66">
        <v>10</v>
      </c>
      <c r="U19" s="66">
        <v>5</v>
      </c>
      <c r="V19" s="66">
        <v>9</v>
      </c>
      <c r="W19" s="66">
        <v>9</v>
      </c>
      <c r="X19" s="66">
        <v>7</v>
      </c>
      <c r="Y19" s="66">
        <v>7</v>
      </c>
      <c r="Z19" s="66">
        <v>2</v>
      </c>
      <c r="AA19" s="66">
        <v>0</v>
      </c>
      <c r="AB19" s="66">
        <v>1.0183</v>
      </c>
      <c r="AC19" s="67">
        <v>21.74</v>
      </c>
      <c r="AD19" s="68">
        <f t="shared" si="4"/>
        <v>183.7440886</v>
      </c>
      <c r="AE19" s="66">
        <v>333</v>
      </c>
      <c r="AF19" s="69">
        <v>510</v>
      </c>
      <c r="AG19" s="69"/>
      <c r="AH19" s="70">
        <v>28</v>
      </c>
      <c r="AI19" s="70"/>
      <c r="AJ19" s="71">
        <f t="shared" si="3"/>
        <v>28</v>
      </c>
      <c r="AK19" s="66">
        <v>43</v>
      </c>
      <c r="AL19" s="66"/>
      <c r="AM19" s="66"/>
      <c r="AN19" s="50"/>
      <c r="AO19" s="50"/>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row>
    <row r="20" spans="1:227" ht="36" x14ac:dyDescent="0.3">
      <c r="A20" s="26" t="s">
        <v>248</v>
      </c>
      <c r="B20" s="25"/>
      <c r="C20" s="29">
        <v>16607</v>
      </c>
      <c r="D20" s="66">
        <v>20</v>
      </c>
      <c r="E20" s="66">
        <v>10</v>
      </c>
      <c r="F20" s="66">
        <v>19</v>
      </c>
      <c r="G20" s="66">
        <v>22</v>
      </c>
      <c r="H20" s="66">
        <v>28</v>
      </c>
      <c r="I20" s="66">
        <v>22</v>
      </c>
      <c r="J20" s="66">
        <v>20</v>
      </c>
      <c r="K20" s="66">
        <v>21</v>
      </c>
      <c r="L20" s="66">
        <v>23</v>
      </c>
      <c r="M20" s="66">
        <v>16</v>
      </c>
      <c r="N20" s="66">
        <v>1.0127999999999999</v>
      </c>
      <c r="O20" s="67">
        <v>20.58</v>
      </c>
      <c r="P20" s="68">
        <f t="shared" si="0"/>
        <v>418.95282239999995</v>
      </c>
      <c r="Q20" s="69">
        <v>806</v>
      </c>
      <c r="R20" s="66">
        <v>19</v>
      </c>
      <c r="S20" s="66">
        <v>23</v>
      </c>
      <c r="T20" s="66">
        <v>26</v>
      </c>
      <c r="U20" s="66">
        <v>19</v>
      </c>
      <c r="V20" s="66">
        <v>19</v>
      </c>
      <c r="W20" s="66">
        <v>19</v>
      </c>
      <c r="X20" s="66">
        <v>14</v>
      </c>
      <c r="Y20" s="66">
        <v>19</v>
      </c>
      <c r="Z20" s="66">
        <v>17</v>
      </c>
      <c r="AA20" s="66">
        <v>17</v>
      </c>
      <c r="AB20" s="66">
        <v>1.0183</v>
      </c>
      <c r="AC20" s="67">
        <v>21.74</v>
      </c>
      <c r="AD20" s="68">
        <f t="shared" si="4"/>
        <v>425.04656639999996</v>
      </c>
      <c r="AE20" s="66">
        <v>560</v>
      </c>
      <c r="AF20" s="69">
        <v>806</v>
      </c>
      <c r="AG20" s="69"/>
      <c r="AH20" s="70"/>
      <c r="AI20" s="70"/>
      <c r="AJ20" s="71"/>
      <c r="AK20" s="66">
        <v>73</v>
      </c>
      <c r="AL20" s="66"/>
      <c r="AM20" s="66"/>
      <c r="AN20" s="50"/>
      <c r="AO20" s="50"/>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row>
    <row r="21" spans="1:227" x14ac:dyDescent="0.3">
      <c r="A21" s="26" t="s">
        <v>249</v>
      </c>
      <c r="B21" s="25"/>
      <c r="C21" s="29">
        <v>11759</v>
      </c>
      <c r="D21" s="66">
        <v>20</v>
      </c>
      <c r="E21" s="66">
        <v>16</v>
      </c>
      <c r="F21" s="66">
        <v>20</v>
      </c>
      <c r="G21" s="66">
        <v>20</v>
      </c>
      <c r="H21" s="66">
        <v>32</v>
      </c>
      <c r="I21" s="66">
        <v>20</v>
      </c>
      <c r="J21" s="66">
        <v>12</v>
      </c>
      <c r="K21" s="66">
        <v>18</v>
      </c>
      <c r="L21" s="66">
        <v>21</v>
      </c>
      <c r="M21" s="66">
        <v>16</v>
      </c>
      <c r="N21" s="66">
        <v>1.0127999999999999</v>
      </c>
      <c r="O21" s="67">
        <v>20.58</v>
      </c>
      <c r="P21" s="68">
        <f t="shared" si="0"/>
        <v>406.44676799999991</v>
      </c>
      <c r="Q21" s="69">
        <v>610</v>
      </c>
      <c r="R21" s="66">
        <v>16</v>
      </c>
      <c r="S21" s="66">
        <v>20</v>
      </c>
      <c r="T21" s="66">
        <v>19</v>
      </c>
      <c r="U21" s="66">
        <v>14</v>
      </c>
      <c r="V21" s="66">
        <v>15</v>
      </c>
      <c r="W21" s="66">
        <v>10</v>
      </c>
      <c r="X21" s="66">
        <v>14</v>
      </c>
      <c r="Y21" s="66">
        <v>19</v>
      </c>
      <c r="Z21" s="66">
        <v>20</v>
      </c>
      <c r="AA21" s="66">
        <v>12</v>
      </c>
      <c r="AB21" s="66">
        <v>1.0183</v>
      </c>
      <c r="AC21" s="67">
        <v>21.74</v>
      </c>
      <c r="AD21" s="68">
        <f t="shared" si="4"/>
        <v>351.99168779999997</v>
      </c>
      <c r="AE21" s="66">
        <v>539</v>
      </c>
      <c r="AF21" s="69">
        <v>610</v>
      </c>
      <c r="AG21" s="69"/>
      <c r="AH21" s="70"/>
      <c r="AI21" s="70"/>
      <c r="AJ21" s="71"/>
      <c r="AK21" s="66">
        <v>47</v>
      </c>
      <c r="AL21" s="66"/>
      <c r="AM21" s="66"/>
      <c r="AN21" s="50"/>
      <c r="AO21" s="50"/>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row>
    <row r="22" spans="1:227" x14ac:dyDescent="0.3">
      <c r="A22" s="26" t="s">
        <v>250</v>
      </c>
      <c r="B22" s="25"/>
      <c r="C22" s="29">
        <v>7771</v>
      </c>
      <c r="D22" s="66">
        <v>13</v>
      </c>
      <c r="E22" s="66">
        <v>8</v>
      </c>
      <c r="F22" s="66">
        <v>9</v>
      </c>
      <c r="G22" s="66">
        <v>8</v>
      </c>
      <c r="H22" s="66">
        <v>14</v>
      </c>
      <c r="I22" s="66">
        <v>10</v>
      </c>
      <c r="J22" s="66">
        <v>19</v>
      </c>
      <c r="K22" s="66">
        <v>20</v>
      </c>
      <c r="L22" s="66">
        <v>10</v>
      </c>
      <c r="M22" s="66">
        <v>18</v>
      </c>
      <c r="N22" s="66">
        <v>1.0127999999999999</v>
      </c>
      <c r="O22" s="67">
        <v>20.58</v>
      </c>
      <c r="P22" s="68">
        <f t="shared" si="0"/>
        <v>268.88016959999993</v>
      </c>
      <c r="Q22" s="69">
        <v>398</v>
      </c>
      <c r="R22" s="66">
        <v>14</v>
      </c>
      <c r="S22" s="66">
        <v>16</v>
      </c>
      <c r="T22" s="66">
        <v>9</v>
      </c>
      <c r="U22" s="66">
        <v>7</v>
      </c>
      <c r="V22" s="66">
        <v>12</v>
      </c>
      <c r="W22" s="66">
        <v>4</v>
      </c>
      <c r="X22" s="66">
        <v>11</v>
      </c>
      <c r="Y22" s="66">
        <v>8</v>
      </c>
      <c r="Z22" s="66">
        <v>10</v>
      </c>
      <c r="AA22" s="66">
        <v>16</v>
      </c>
      <c r="AB22" s="66">
        <v>1.0183</v>
      </c>
      <c r="AC22" s="67">
        <v>21.74</v>
      </c>
      <c r="AD22" s="68">
        <f t="shared" si="4"/>
        <v>236.87490939999995</v>
      </c>
      <c r="AE22" s="66">
        <v>429</v>
      </c>
      <c r="AF22" s="69">
        <v>398</v>
      </c>
      <c r="AG22" s="69">
        <v>66</v>
      </c>
      <c r="AH22" s="70"/>
      <c r="AI22" s="70"/>
      <c r="AJ22" s="71">
        <f t="shared" si="3"/>
        <v>66</v>
      </c>
      <c r="AK22" s="66">
        <v>57</v>
      </c>
      <c r="AL22" s="66"/>
      <c r="AM22" s="66"/>
      <c r="AN22" s="50"/>
      <c r="AO22" s="50"/>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row>
    <row r="23" spans="1:227" x14ac:dyDescent="0.3">
      <c r="A23" s="26" t="s">
        <v>251</v>
      </c>
      <c r="B23" s="25"/>
      <c r="C23" s="29">
        <v>29241</v>
      </c>
      <c r="D23" s="66">
        <v>35</v>
      </c>
      <c r="E23" s="66">
        <v>46</v>
      </c>
      <c r="F23" s="66">
        <v>51</v>
      </c>
      <c r="G23" s="66">
        <v>44</v>
      </c>
      <c r="H23" s="66">
        <v>45</v>
      </c>
      <c r="I23" s="66">
        <v>46</v>
      </c>
      <c r="J23" s="66">
        <v>35</v>
      </c>
      <c r="K23" s="66">
        <v>39</v>
      </c>
      <c r="L23" s="66">
        <v>43</v>
      </c>
      <c r="M23" s="66">
        <v>45</v>
      </c>
      <c r="N23" s="66">
        <v>1.0127999999999999</v>
      </c>
      <c r="O23" s="67">
        <v>20.58</v>
      </c>
      <c r="P23" s="68">
        <f t="shared" si="0"/>
        <v>894.18288959999984</v>
      </c>
      <c r="Q23" s="69">
        <v>558</v>
      </c>
      <c r="R23" s="66">
        <v>42</v>
      </c>
      <c r="S23" s="66">
        <v>53</v>
      </c>
      <c r="T23" s="66">
        <v>58</v>
      </c>
      <c r="U23" s="66">
        <v>49</v>
      </c>
      <c r="V23" s="66">
        <v>35</v>
      </c>
      <c r="W23" s="66">
        <v>37</v>
      </c>
      <c r="X23" s="66">
        <v>26</v>
      </c>
      <c r="Y23" s="66">
        <v>43</v>
      </c>
      <c r="Z23" s="66">
        <v>35</v>
      </c>
      <c r="AA23" s="66">
        <v>43</v>
      </c>
      <c r="AB23" s="66">
        <v>1.0183</v>
      </c>
      <c r="AC23" s="67">
        <v>21.74</v>
      </c>
      <c r="AD23" s="68">
        <f t="shared" si="4"/>
        <v>932.00314819999994</v>
      </c>
      <c r="AE23" s="66">
        <v>620</v>
      </c>
      <c r="AF23" s="69">
        <v>558</v>
      </c>
      <c r="AG23" s="69"/>
      <c r="AH23" s="70">
        <v>208</v>
      </c>
      <c r="AI23" s="70"/>
      <c r="AJ23" s="71">
        <f t="shared" si="3"/>
        <v>208</v>
      </c>
      <c r="AK23" s="66">
        <v>355</v>
      </c>
      <c r="AL23" s="66"/>
      <c r="AM23" s="66"/>
      <c r="AN23" s="50"/>
      <c r="AO23" s="50"/>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row>
    <row r="24" spans="1:227" x14ac:dyDescent="0.3">
      <c r="A24" s="26" t="s">
        <v>252</v>
      </c>
      <c r="B24" s="25"/>
      <c r="C24" s="29">
        <v>4310</v>
      </c>
      <c r="D24" s="66">
        <v>1</v>
      </c>
      <c r="E24" s="66">
        <v>3</v>
      </c>
      <c r="F24" s="66">
        <v>4</v>
      </c>
      <c r="G24" s="66">
        <v>5</v>
      </c>
      <c r="H24" s="66">
        <v>3</v>
      </c>
      <c r="I24" s="66">
        <v>1</v>
      </c>
      <c r="J24" s="66">
        <v>1</v>
      </c>
      <c r="K24" s="66">
        <v>4</v>
      </c>
      <c r="L24" s="66">
        <v>2</v>
      </c>
      <c r="M24" s="66">
        <v>1</v>
      </c>
      <c r="N24" s="66">
        <v>1.0127999999999999</v>
      </c>
      <c r="O24" s="67">
        <v>20.58</v>
      </c>
      <c r="P24" s="68">
        <f t="shared" si="0"/>
        <v>52.108559999999997</v>
      </c>
      <c r="Q24" s="69">
        <v>230</v>
      </c>
      <c r="R24" s="66">
        <v>0</v>
      </c>
      <c r="S24" s="66">
        <v>0</v>
      </c>
      <c r="T24" s="66">
        <v>0</v>
      </c>
      <c r="U24" s="66">
        <v>1</v>
      </c>
      <c r="V24" s="66">
        <v>2</v>
      </c>
      <c r="W24" s="66">
        <v>0</v>
      </c>
      <c r="X24" s="66">
        <v>0</v>
      </c>
      <c r="Y24" s="66">
        <v>1</v>
      </c>
      <c r="Z24" s="66">
        <v>0</v>
      </c>
      <c r="AA24" s="66">
        <v>2</v>
      </c>
      <c r="AB24" s="66">
        <v>1.0183</v>
      </c>
      <c r="AC24" s="67">
        <v>21.74</v>
      </c>
      <c r="AD24" s="68">
        <f t="shared" si="4"/>
        <v>13.282705199999999</v>
      </c>
      <c r="AE24" s="66">
        <v>186</v>
      </c>
      <c r="AF24" s="69">
        <v>230</v>
      </c>
      <c r="AG24" s="69">
        <v>37</v>
      </c>
      <c r="AH24" s="70"/>
      <c r="AI24" s="70"/>
      <c r="AJ24" s="71">
        <f t="shared" si="3"/>
        <v>37</v>
      </c>
      <c r="AK24" s="66">
        <v>11</v>
      </c>
      <c r="AL24" s="66"/>
      <c r="AM24" s="66"/>
      <c r="AN24" s="50"/>
      <c r="AO24" s="50"/>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row>
    <row r="25" spans="1:227" x14ac:dyDescent="0.3">
      <c r="A25" s="26" t="s">
        <v>3</v>
      </c>
      <c r="B25" s="25"/>
      <c r="C25" s="29">
        <v>12325</v>
      </c>
      <c r="D25" s="66">
        <v>10</v>
      </c>
      <c r="E25" s="66">
        <v>14</v>
      </c>
      <c r="F25" s="66">
        <v>11</v>
      </c>
      <c r="G25" s="66">
        <v>10</v>
      </c>
      <c r="H25" s="66">
        <v>11</v>
      </c>
      <c r="I25" s="66">
        <v>8</v>
      </c>
      <c r="J25" s="66">
        <v>13</v>
      </c>
      <c r="K25" s="66">
        <v>13</v>
      </c>
      <c r="L25" s="66">
        <v>8</v>
      </c>
      <c r="M25" s="66">
        <v>11</v>
      </c>
      <c r="N25" s="66">
        <v>1.0127999999999999</v>
      </c>
      <c r="O25" s="67">
        <v>20.58</v>
      </c>
      <c r="P25" s="68">
        <f t="shared" si="0"/>
        <v>227.19332159999996</v>
      </c>
      <c r="Q25" s="69">
        <v>354</v>
      </c>
      <c r="R25" s="66">
        <v>4</v>
      </c>
      <c r="S25" s="66">
        <v>4</v>
      </c>
      <c r="T25" s="66">
        <v>18</v>
      </c>
      <c r="U25" s="66">
        <v>6</v>
      </c>
      <c r="V25" s="66">
        <v>10</v>
      </c>
      <c r="W25" s="66">
        <v>5</v>
      </c>
      <c r="X25" s="66">
        <v>10</v>
      </c>
      <c r="Y25" s="66">
        <v>3</v>
      </c>
      <c r="Z25" s="66">
        <v>9</v>
      </c>
      <c r="AA25" s="66">
        <v>5</v>
      </c>
      <c r="AB25" s="66">
        <v>1.0183</v>
      </c>
      <c r="AC25" s="67">
        <v>21.74</v>
      </c>
      <c r="AD25" s="68">
        <f t="shared" si="4"/>
        <v>163.82003079999998</v>
      </c>
      <c r="AE25" s="66">
        <v>176</v>
      </c>
      <c r="AF25" s="69">
        <v>354</v>
      </c>
      <c r="AG25" s="69">
        <v>106</v>
      </c>
      <c r="AH25" s="70"/>
      <c r="AI25" s="70"/>
      <c r="AJ25" s="71">
        <f t="shared" si="3"/>
        <v>106</v>
      </c>
      <c r="AK25" s="66">
        <v>83</v>
      </c>
      <c r="AL25" s="66"/>
      <c r="AM25" s="66"/>
      <c r="AN25" s="50"/>
      <c r="AO25" s="50"/>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row>
    <row r="26" spans="1:227" x14ac:dyDescent="0.3">
      <c r="A26" s="26" t="s">
        <v>4</v>
      </c>
      <c r="B26" s="25"/>
      <c r="C26" s="29">
        <v>49322</v>
      </c>
      <c r="D26" s="66">
        <v>93</v>
      </c>
      <c r="E26" s="66">
        <v>99</v>
      </c>
      <c r="F26" s="66">
        <v>93</v>
      </c>
      <c r="G26" s="66">
        <v>104</v>
      </c>
      <c r="H26" s="66">
        <v>111</v>
      </c>
      <c r="I26" s="66">
        <v>98</v>
      </c>
      <c r="J26" s="66">
        <v>106</v>
      </c>
      <c r="K26" s="66">
        <v>135</v>
      </c>
      <c r="L26" s="66">
        <v>156</v>
      </c>
      <c r="M26" s="66">
        <v>118</v>
      </c>
      <c r="N26" s="66">
        <v>1.0127999999999999</v>
      </c>
      <c r="O26" s="67">
        <v>20.58</v>
      </c>
      <c r="P26" s="68">
        <f t="shared" si="0"/>
        <v>2319.8730911999996</v>
      </c>
      <c r="Q26" s="69">
        <v>2296</v>
      </c>
      <c r="R26" s="66">
        <v>135</v>
      </c>
      <c r="S26" s="66">
        <v>176</v>
      </c>
      <c r="T26" s="66">
        <v>139</v>
      </c>
      <c r="U26" s="66">
        <v>100</v>
      </c>
      <c r="V26" s="66">
        <v>83</v>
      </c>
      <c r="W26" s="66">
        <v>93</v>
      </c>
      <c r="X26" s="66">
        <v>104</v>
      </c>
      <c r="Y26" s="66">
        <v>110</v>
      </c>
      <c r="Z26" s="66">
        <v>81</v>
      </c>
      <c r="AA26" s="66">
        <v>129</v>
      </c>
      <c r="AB26" s="66">
        <v>1.0183</v>
      </c>
      <c r="AC26" s="67">
        <v>21.74</v>
      </c>
      <c r="AD26" s="68">
        <f t="shared" si="4"/>
        <v>2545.8518300000001</v>
      </c>
      <c r="AE26" s="66">
        <v>2818</v>
      </c>
      <c r="AF26" s="69">
        <v>2296</v>
      </c>
      <c r="AG26" s="69"/>
      <c r="AH26" s="70"/>
      <c r="AI26" s="70"/>
      <c r="AJ26" s="71"/>
      <c r="AK26" s="66">
        <v>653</v>
      </c>
      <c r="AL26" s="66"/>
      <c r="AM26" s="66"/>
      <c r="AN26" s="50"/>
      <c r="AO26" s="50"/>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row>
    <row r="27" spans="1:227" x14ac:dyDescent="0.3">
      <c r="A27" s="26" t="s">
        <v>254</v>
      </c>
      <c r="B27" s="25"/>
      <c r="C27" s="29">
        <v>11327</v>
      </c>
      <c r="D27" s="66">
        <v>24</v>
      </c>
      <c r="E27" s="66">
        <v>14</v>
      </c>
      <c r="F27" s="66">
        <v>13</v>
      </c>
      <c r="G27" s="66">
        <v>12</v>
      </c>
      <c r="H27" s="66">
        <v>12</v>
      </c>
      <c r="I27" s="66">
        <v>13</v>
      </c>
      <c r="J27" s="66">
        <v>14</v>
      </c>
      <c r="K27" s="66">
        <v>14</v>
      </c>
      <c r="L27" s="66">
        <v>11</v>
      </c>
      <c r="M27" s="66">
        <v>19</v>
      </c>
      <c r="N27" s="66">
        <v>1.0127999999999999</v>
      </c>
      <c r="O27" s="67">
        <v>20.58</v>
      </c>
      <c r="P27" s="68">
        <f t="shared" si="0"/>
        <v>304.31399039999997</v>
      </c>
      <c r="Q27" s="69">
        <v>584</v>
      </c>
      <c r="R27" s="66">
        <v>13</v>
      </c>
      <c r="S27" s="66">
        <v>21</v>
      </c>
      <c r="T27" s="66">
        <v>23</v>
      </c>
      <c r="U27" s="66">
        <v>10</v>
      </c>
      <c r="V27" s="66">
        <v>9</v>
      </c>
      <c r="W27" s="66">
        <v>6</v>
      </c>
      <c r="X27" s="66">
        <v>11</v>
      </c>
      <c r="Y27" s="66">
        <v>8</v>
      </c>
      <c r="Z27" s="66">
        <v>5</v>
      </c>
      <c r="AA27" s="66">
        <v>5</v>
      </c>
      <c r="AB27" s="66">
        <v>1.0183</v>
      </c>
      <c r="AC27" s="67">
        <v>21.74</v>
      </c>
      <c r="AD27" s="68">
        <f t="shared" si="4"/>
        <v>245.73004619999998</v>
      </c>
      <c r="AE27" s="66">
        <v>133</v>
      </c>
      <c r="AF27" s="69">
        <v>584</v>
      </c>
      <c r="AG27" s="69"/>
      <c r="AH27" s="70"/>
      <c r="AI27" s="70"/>
      <c r="AJ27" s="71"/>
      <c r="AK27" s="66">
        <v>60</v>
      </c>
      <c r="AL27" s="66"/>
      <c r="AM27" s="66"/>
      <c r="AN27" s="50"/>
      <c r="AO27" s="50"/>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row>
    <row r="28" spans="1:227" x14ac:dyDescent="0.3">
      <c r="A28" s="26" t="s">
        <v>5</v>
      </c>
      <c r="B28" s="25"/>
      <c r="C28" s="29">
        <v>7343</v>
      </c>
      <c r="D28" s="66">
        <v>13</v>
      </c>
      <c r="E28" s="66">
        <v>17</v>
      </c>
      <c r="F28" s="66">
        <v>10</v>
      </c>
      <c r="G28" s="66">
        <v>13</v>
      </c>
      <c r="H28" s="66">
        <v>22</v>
      </c>
      <c r="I28" s="66">
        <v>18</v>
      </c>
      <c r="J28" s="66">
        <v>8</v>
      </c>
      <c r="K28" s="66">
        <v>15</v>
      </c>
      <c r="L28" s="66">
        <v>16</v>
      </c>
      <c r="M28" s="66">
        <v>12</v>
      </c>
      <c r="N28" s="66">
        <v>1.0127999999999999</v>
      </c>
      <c r="O28" s="67">
        <v>20.58</v>
      </c>
      <c r="P28" s="68">
        <f t="shared" si="0"/>
        <v>300.14530559999997</v>
      </c>
      <c r="Q28" s="69">
        <v>369</v>
      </c>
      <c r="R28" s="66">
        <v>13</v>
      </c>
      <c r="S28" s="66">
        <v>12</v>
      </c>
      <c r="T28" s="66">
        <v>7</v>
      </c>
      <c r="U28" s="66">
        <v>8</v>
      </c>
      <c r="V28" s="66">
        <v>3</v>
      </c>
      <c r="W28" s="66">
        <v>7</v>
      </c>
      <c r="X28" s="66">
        <v>8</v>
      </c>
      <c r="Y28" s="66">
        <v>11</v>
      </c>
      <c r="Z28" s="66">
        <v>10</v>
      </c>
      <c r="AA28" s="66">
        <v>3</v>
      </c>
      <c r="AB28" s="66">
        <v>1.0183</v>
      </c>
      <c r="AC28" s="67">
        <v>21.74</v>
      </c>
      <c r="AD28" s="68">
        <f t="shared" si="4"/>
        <v>181.53030439999998</v>
      </c>
      <c r="AE28" s="66">
        <v>352</v>
      </c>
      <c r="AF28" s="69">
        <v>369</v>
      </c>
      <c r="AG28" s="69">
        <v>65</v>
      </c>
      <c r="AH28" s="70"/>
      <c r="AI28" s="70"/>
      <c r="AJ28" s="71">
        <f t="shared" si="3"/>
        <v>65</v>
      </c>
      <c r="AK28" s="66">
        <v>38</v>
      </c>
      <c r="AL28" s="66"/>
      <c r="AM28" s="66"/>
      <c r="AN28" s="50"/>
      <c r="AO28" s="50"/>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row>
    <row r="29" spans="1:227" x14ac:dyDescent="0.3">
      <c r="A29" s="26" t="s">
        <v>6</v>
      </c>
      <c r="B29" s="25"/>
      <c r="C29" s="29">
        <v>18989</v>
      </c>
      <c r="D29" s="66">
        <v>40</v>
      </c>
      <c r="E29" s="66">
        <v>24</v>
      </c>
      <c r="F29" s="66">
        <v>29</v>
      </c>
      <c r="G29" s="66">
        <v>33</v>
      </c>
      <c r="H29" s="66">
        <v>31</v>
      </c>
      <c r="I29" s="66">
        <v>28</v>
      </c>
      <c r="J29" s="66">
        <v>37</v>
      </c>
      <c r="K29" s="66">
        <v>30</v>
      </c>
      <c r="L29" s="66">
        <v>34</v>
      </c>
      <c r="M29" s="66">
        <v>23</v>
      </c>
      <c r="N29" s="66">
        <v>1.0127999999999999</v>
      </c>
      <c r="O29" s="67">
        <v>20.58</v>
      </c>
      <c r="P29" s="68">
        <f t="shared" si="0"/>
        <v>644.06180159999985</v>
      </c>
      <c r="Q29" s="69">
        <v>953</v>
      </c>
      <c r="R29" s="66">
        <v>36</v>
      </c>
      <c r="S29" s="66">
        <v>31</v>
      </c>
      <c r="T29" s="66">
        <v>35</v>
      </c>
      <c r="U29" s="66">
        <v>30</v>
      </c>
      <c r="V29" s="66">
        <v>22</v>
      </c>
      <c r="W29" s="66">
        <v>26</v>
      </c>
      <c r="X29" s="66">
        <v>41</v>
      </c>
      <c r="Y29" s="66">
        <v>33</v>
      </c>
      <c r="Z29" s="66">
        <v>22</v>
      </c>
      <c r="AA29" s="66">
        <v>35</v>
      </c>
      <c r="AB29" s="66">
        <v>1.0183</v>
      </c>
      <c r="AC29" s="67">
        <v>21.74</v>
      </c>
      <c r="AD29" s="68">
        <f t="shared" si="4"/>
        <v>688.48688619999996</v>
      </c>
      <c r="AE29" s="66">
        <v>868</v>
      </c>
      <c r="AF29" s="69">
        <v>953</v>
      </c>
      <c r="AG29" s="69">
        <v>135</v>
      </c>
      <c r="AH29" s="70"/>
      <c r="AI29" s="70"/>
      <c r="AJ29" s="71">
        <f t="shared" si="3"/>
        <v>135</v>
      </c>
      <c r="AK29" s="66">
        <v>78</v>
      </c>
      <c r="AL29" s="66"/>
      <c r="AM29" s="66"/>
      <c r="AN29" s="50"/>
      <c r="AO29" s="50"/>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row>
    <row r="30" spans="1:227" x14ac:dyDescent="0.3">
      <c r="A30" s="26" t="s">
        <v>255</v>
      </c>
      <c r="B30" s="25"/>
      <c r="C30" s="29">
        <v>51116</v>
      </c>
      <c r="D30" s="66">
        <v>107</v>
      </c>
      <c r="E30" s="66">
        <v>90</v>
      </c>
      <c r="F30" s="66">
        <v>77</v>
      </c>
      <c r="G30" s="66">
        <v>69</v>
      </c>
      <c r="H30" s="66">
        <v>101</v>
      </c>
      <c r="I30" s="66">
        <v>68</v>
      </c>
      <c r="J30" s="66">
        <v>66</v>
      </c>
      <c r="K30" s="66">
        <v>100</v>
      </c>
      <c r="L30" s="66">
        <v>61</v>
      </c>
      <c r="M30" s="66">
        <v>87</v>
      </c>
      <c r="N30" s="66">
        <v>1.0127999999999999</v>
      </c>
      <c r="O30" s="67">
        <v>20.58</v>
      </c>
      <c r="P30" s="68">
        <f t="shared" si="0"/>
        <v>1721.6668223999995</v>
      </c>
      <c r="Q30" s="69">
        <v>1939</v>
      </c>
      <c r="R30" s="66">
        <v>56</v>
      </c>
      <c r="S30" s="66">
        <v>56</v>
      </c>
      <c r="T30" s="66">
        <v>70</v>
      </c>
      <c r="U30" s="66">
        <v>57</v>
      </c>
      <c r="V30" s="66">
        <v>47</v>
      </c>
      <c r="W30" s="66">
        <v>49</v>
      </c>
      <c r="X30" s="66">
        <v>51</v>
      </c>
      <c r="Y30" s="66">
        <v>56</v>
      </c>
      <c r="Z30" s="66">
        <v>55</v>
      </c>
      <c r="AA30" s="66">
        <v>55</v>
      </c>
      <c r="AB30" s="66">
        <v>1.0183</v>
      </c>
      <c r="AC30" s="67">
        <v>21.74</v>
      </c>
      <c r="AD30" s="68">
        <f t="shared" si="4"/>
        <v>1222.0088784</v>
      </c>
      <c r="AE30" s="66">
        <v>1613</v>
      </c>
      <c r="AF30" s="69">
        <v>1939</v>
      </c>
      <c r="AG30" s="69">
        <v>378</v>
      </c>
      <c r="AH30" s="70"/>
      <c r="AI30" s="70"/>
      <c r="AJ30" s="71">
        <f t="shared" si="3"/>
        <v>378</v>
      </c>
      <c r="AK30" s="66">
        <v>265</v>
      </c>
      <c r="AL30" s="66"/>
      <c r="AM30" s="66"/>
      <c r="AN30" s="50"/>
      <c r="AO30" s="50"/>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row>
    <row r="31" spans="1:227" x14ac:dyDescent="0.3">
      <c r="A31" s="26" t="s">
        <v>258</v>
      </c>
      <c r="B31" s="25"/>
      <c r="C31" s="29">
        <v>9674</v>
      </c>
      <c r="D31" s="66">
        <v>26</v>
      </c>
      <c r="E31" s="66">
        <v>44</v>
      </c>
      <c r="F31" s="66">
        <v>35</v>
      </c>
      <c r="G31" s="66">
        <v>39</v>
      </c>
      <c r="H31" s="66">
        <v>37</v>
      </c>
      <c r="I31" s="66">
        <v>28</v>
      </c>
      <c r="J31" s="66">
        <v>22</v>
      </c>
      <c r="K31" s="66">
        <v>30</v>
      </c>
      <c r="L31" s="66">
        <v>31</v>
      </c>
      <c r="M31" s="66">
        <v>32</v>
      </c>
      <c r="N31" s="66">
        <v>1.0127999999999999</v>
      </c>
      <c r="O31" s="67">
        <v>20.58</v>
      </c>
      <c r="P31" s="68">
        <f t="shared" si="0"/>
        <v>675.32693759999984</v>
      </c>
      <c r="Q31" s="69">
        <v>624</v>
      </c>
      <c r="R31" s="66">
        <v>10</v>
      </c>
      <c r="S31" s="66">
        <v>14</v>
      </c>
      <c r="T31" s="66">
        <v>23</v>
      </c>
      <c r="U31" s="66">
        <v>14</v>
      </c>
      <c r="V31" s="66">
        <v>13</v>
      </c>
      <c r="W31" s="66">
        <v>12</v>
      </c>
      <c r="X31" s="66">
        <v>13</v>
      </c>
      <c r="Y31" s="66">
        <v>16</v>
      </c>
      <c r="Z31" s="66">
        <v>14</v>
      </c>
      <c r="AA31" s="66">
        <v>14</v>
      </c>
      <c r="AB31" s="66">
        <v>1.0183</v>
      </c>
      <c r="AC31" s="67">
        <v>21.74</v>
      </c>
      <c r="AD31" s="68">
        <f t="shared" si="4"/>
        <v>316.57114059999998</v>
      </c>
      <c r="AE31" s="66">
        <v>477</v>
      </c>
      <c r="AF31" s="69">
        <v>624</v>
      </c>
      <c r="AG31" s="69">
        <v>99</v>
      </c>
      <c r="AH31" s="70"/>
      <c r="AI31" s="70"/>
      <c r="AJ31" s="71">
        <f t="shared" si="3"/>
        <v>99</v>
      </c>
      <c r="AK31" s="66">
        <v>70</v>
      </c>
      <c r="AL31" s="66"/>
      <c r="AM31" s="66"/>
      <c r="AN31" s="50"/>
      <c r="AO31" s="50"/>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row>
    <row r="32" spans="1:227" x14ac:dyDescent="0.3">
      <c r="A32" s="26" t="s">
        <v>259</v>
      </c>
      <c r="B32" s="25"/>
      <c r="C32" s="29">
        <v>13440</v>
      </c>
      <c r="D32" s="66">
        <v>30</v>
      </c>
      <c r="E32" s="66">
        <v>24</v>
      </c>
      <c r="F32" s="66">
        <v>28</v>
      </c>
      <c r="G32" s="66">
        <v>34</v>
      </c>
      <c r="H32" s="66">
        <v>41</v>
      </c>
      <c r="I32" s="66">
        <v>18</v>
      </c>
      <c r="J32" s="66">
        <v>20</v>
      </c>
      <c r="K32" s="66">
        <v>30</v>
      </c>
      <c r="L32" s="66">
        <v>35</v>
      </c>
      <c r="M32" s="66">
        <v>23</v>
      </c>
      <c r="N32" s="66">
        <v>1.0127999999999999</v>
      </c>
      <c r="O32" s="67">
        <v>20.58</v>
      </c>
      <c r="P32" s="68">
        <f t="shared" si="0"/>
        <v>589.86889919999987</v>
      </c>
      <c r="Q32" s="69">
        <v>655</v>
      </c>
      <c r="R32" s="66">
        <v>24</v>
      </c>
      <c r="S32" s="66">
        <v>35</v>
      </c>
      <c r="T32" s="66">
        <v>27</v>
      </c>
      <c r="U32" s="66">
        <v>24</v>
      </c>
      <c r="V32" s="66">
        <v>20</v>
      </c>
      <c r="W32" s="66">
        <v>21</v>
      </c>
      <c r="X32" s="66">
        <v>33</v>
      </c>
      <c r="Y32" s="66">
        <v>37</v>
      </c>
      <c r="Z32" s="66">
        <v>29</v>
      </c>
      <c r="AA32" s="66">
        <v>23</v>
      </c>
      <c r="AB32" s="66">
        <v>1.0183</v>
      </c>
      <c r="AC32" s="67">
        <v>21.74</v>
      </c>
      <c r="AD32" s="68">
        <f t="shared" si="4"/>
        <v>604.36308659999997</v>
      </c>
      <c r="AE32" s="66">
        <v>599</v>
      </c>
      <c r="AF32" s="69">
        <v>655</v>
      </c>
      <c r="AG32" s="69">
        <v>123</v>
      </c>
      <c r="AH32" s="70"/>
      <c r="AI32" s="70"/>
      <c r="AJ32" s="71">
        <f t="shared" si="3"/>
        <v>123</v>
      </c>
      <c r="AK32" s="66">
        <v>195</v>
      </c>
      <c r="AL32" s="66"/>
      <c r="AM32" s="66"/>
      <c r="AN32" s="50"/>
      <c r="AO32" s="50"/>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row>
    <row r="33" spans="1:227" x14ac:dyDescent="0.3">
      <c r="A33" s="26" t="s">
        <v>260</v>
      </c>
      <c r="B33" s="25"/>
      <c r="C33" s="29">
        <v>22716</v>
      </c>
      <c r="D33" s="66">
        <v>38</v>
      </c>
      <c r="E33" s="66">
        <v>37</v>
      </c>
      <c r="F33" s="66">
        <v>52</v>
      </c>
      <c r="G33" s="66">
        <v>48</v>
      </c>
      <c r="H33" s="66">
        <v>59</v>
      </c>
      <c r="I33" s="66">
        <v>45</v>
      </c>
      <c r="J33" s="66">
        <v>50</v>
      </c>
      <c r="K33" s="66">
        <v>31</v>
      </c>
      <c r="L33" s="66">
        <v>31</v>
      </c>
      <c r="M33" s="66">
        <v>41</v>
      </c>
      <c r="N33" s="66">
        <v>1.0127999999999999</v>
      </c>
      <c r="O33" s="67">
        <v>20.58</v>
      </c>
      <c r="P33" s="68">
        <f t="shared" si="0"/>
        <v>900.43591679999997</v>
      </c>
      <c r="Q33" s="69">
        <v>1292</v>
      </c>
      <c r="R33" s="66">
        <v>39</v>
      </c>
      <c r="S33" s="66">
        <v>34</v>
      </c>
      <c r="T33" s="66">
        <v>35</v>
      </c>
      <c r="U33" s="66">
        <v>23</v>
      </c>
      <c r="V33" s="66">
        <v>23</v>
      </c>
      <c r="W33" s="66">
        <v>17</v>
      </c>
      <c r="X33" s="66">
        <v>25</v>
      </c>
      <c r="Y33" s="66">
        <v>19</v>
      </c>
      <c r="Z33" s="66">
        <v>9</v>
      </c>
      <c r="AA33" s="66">
        <v>8</v>
      </c>
      <c r="AB33" s="66">
        <v>1.0183</v>
      </c>
      <c r="AC33" s="67">
        <v>21.74</v>
      </c>
      <c r="AD33" s="68">
        <f t="shared" si="4"/>
        <v>513.59793439999999</v>
      </c>
      <c r="AE33" s="66">
        <v>964</v>
      </c>
      <c r="AF33" s="69">
        <v>1292</v>
      </c>
      <c r="AG33" s="69">
        <v>175</v>
      </c>
      <c r="AH33" s="70"/>
      <c r="AI33" s="70"/>
      <c r="AJ33" s="71">
        <f t="shared" si="3"/>
        <v>175</v>
      </c>
      <c r="AK33" s="66">
        <v>104</v>
      </c>
      <c r="AL33" s="66"/>
      <c r="AM33" s="66"/>
      <c r="AN33" s="50"/>
      <c r="AO33" s="50"/>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row>
    <row r="34" spans="1:227" x14ac:dyDescent="0.3">
      <c r="A34" s="26" t="s">
        <v>7</v>
      </c>
      <c r="B34" s="25"/>
      <c r="C34" s="29">
        <v>11279</v>
      </c>
      <c r="D34" s="66">
        <v>11</v>
      </c>
      <c r="E34" s="66">
        <v>18</v>
      </c>
      <c r="F34" s="66">
        <v>13</v>
      </c>
      <c r="G34" s="66">
        <v>13</v>
      </c>
      <c r="H34" s="66">
        <v>14</v>
      </c>
      <c r="I34" s="66">
        <v>10</v>
      </c>
      <c r="J34" s="66">
        <v>9</v>
      </c>
      <c r="K34" s="66">
        <v>9</v>
      </c>
      <c r="L34" s="66">
        <v>15</v>
      </c>
      <c r="M34" s="66">
        <v>6</v>
      </c>
      <c r="N34" s="66">
        <v>1.0127999999999999</v>
      </c>
      <c r="O34" s="67">
        <v>20.58</v>
      </c>
      <c r="P34" s="68">
        <f t="shared" si="0"/>
        <v>245.95240319999996</v>
      </c>
      <c r="Q34" s="69">
        <v>572</v>
      </c>
      <c r="R34" s="66">
        <v>11</v>
      </c>
      <c r="S34" s="66">
        <v>12</v>
      </c>
      <c r="T34" s="66">
        <v>13</v>
      </c>
      <c r="U34" s="66">
        <v>19</v>
      </c>
      <c r="V34" s="66">
        <v>4</v>
      </c>
      <c r="W34" s="66">
        <v>10</v>
      </c>
      <c r="X34" s="66">
        <v>9</v>
      </c>
      <c r="Y34" s="66">
        <v>17</v>
      </c>
      <c r="Z34" s="66">
        <v>12</v>
      </c>
      <c r="AA34" s="66">
        <v>12</v>
      </c>
      <c r="AB34" s="66">
        <v>1.0183</v>
      </c>
      <c r="AC34" s="67">
        <v>21.74</v>
      </c>
      <c r="AD34" s="68">
        <f t="shared" si="4"/>
        <v>263.4403198</v>
      </c>
      <c r="AE34" s="66">
        <v>509</v>
      </c>
      <c r="AF34" s="69">
        <v>572</v>
      </c>
      <c r="AG34" s="69"/>
      <c r="AH34" s="70"/>
      <c r="AI34" s="70"/>
      <c r="AJ34" s="71"/>
      <c r="AK34" s="66">
        <v>69</v>
      </c>
      <c r="AL34" s="66"/>
      <c r="AM34" s="66"/>
      <c r="AN34" s="50"/>
      <c r="AO34" s="50"/>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row>
    <row r="35" spans="1:227" x14ac:dyDescent="0.3">
      <c r="A35" s="26" t="s">
        <v>8</v>
      </c>
      <c r="B35" s="25"/>
      <c r="C35" s="29">
        <v>5169</v>
      </c>
      <c r="D35" s="66">
        <v>14</v>
      </c>
      <c r="E35" s="66">
        <v>13</v>
      </c>
      <c r="F35" s="66">
        <v>10</v>
      </c>
      <c r="G35" s="66">
        <v>15</v>
      </c>
      <c r="H35" s="66">
        <v>12</v>
      </c>
      <c r="I35" s="66">
        <v>9</v>
      </c>
      <c r="J35" s="66">
        <v>8</v>
      </c>
      <c r="K35" s="66">
        <v>3</v>
      </c>
      <c r="L35" s="66">
        <v>8</v>
      </c>
      <c r="M35" s="66">
        <v>17</v>
      </c>
      <c r="N35" s="66">
        <v>1.0127999999999999</v>
      </c>
      <c r="O35" s="67">
        <v>20.58</v>
      </c>
      <c r="P35" s="68">
        <f t="shared" ref="P35:P65" si="5">AVERAGE(D35:M35)*N35*O35</f>
        <v>227.19332159999996</v>
      </c>
      <c r="Q35" s="69">
        <v>306</v>
      </c>
      <c r="R35" s="66">
        <v>14</v>
      </c>
      <c r="S35" s="66">
        <v>14</v>
      </c>
      <c r="T35" s="66">
        <v>11</v>
      </c>
      <c r="U35" s="66">
        <v>7</v>
      </c>
      <c r="V35" s="66">
        <v>13</v>
      </c>
      <c r="W35" s="66">
        <v>11</v>
      </c>
      <c r="X35" s="66">
        <v>13</v>
      </c>
      <c r="Y35" s="66">
        <v>11</v>
      </c>
      <c r="Z35" s="66">
        <v>7</v>
      </c>
      <c r="AA35" s="66">
        <v>10</v>
      </c>
      <c r="AB35" s="66">
        <v>1.0183</v>
      </c>
      <c r="AC35" s="67">
        <v>21.74</v>
      </c>
      <c r="AD35" s="68">
        <f t="shared" si="4"/>
        <v>245.73004619999998</v>
      </c>
      <c r="AE35" s="66">
        <v>254</v>
      </c>
      <c r="AF35" s="69">
        <v>306</v>
      </c>
      <c r="AG35" s="69">
        <v>42</v>
      </c>
      <c r="AH35" s="70"/>
      <c r="AI35" s="70"/>
      <c r="AJ35" s="71">
        <f t="shared" si="3"/>
        <v>42</v>
      </c>
      <c r="AK35" s="66">
        <v>41</v>
      </c>
      <c r="AL35" s="66"/>
      <c r="AM35" s="66"/>
      <c r="AN35" s="50"/>
      <c r="AO35" s="50"/>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row>
    <row r="36" spans="1:227" x14ac:dyDescent="0.3">
      <c r="A36" s="26" t="s">
        <v>9</v>
      </c>
      <c r="B36" s="25"/>
      <c r="C36" s="29">
        <v>46197</v>
      </c>
      <c r="D36" s="66">
        <v>67</v>
      </c>
      <c r="E36" s="66">
        <v>74</v>
      </c>
      <c r="F36" s="66">
        <v>69</v>
      </c>
      <c r="G36" s="66">
        <v>89</v>
      </c>
      <c r="H36" s="66">
        <v>88</v>
      </c>
      <c r="I36" s="66">
        <v>75</v>
      </c>
      <c r="J36" s="66">
        <v>65</v>
      </c>
      <c r="K36" s="66">
        <v>85</v>
      </c>
      <c r="L36" s="66">
        <v>65</v>
      </c>
      <c r="M36" s="66">
        <v>83</v>
      </c>
      <c r="N36" s="66">
        <v>1.0127999999999999</v>
      </c>
      <c r="O36" s="67">
        <v>20.58</v>
      </c>
      <c r="P36" s="68">
        <f t="shared" si="5"/>
        <v>1584.1002239999998</v>
      </c>
      <c r="Q36" s="69">
        <v>1653</v>
      </c>
      <c r="R36" s="66">
        <v>96</v>
      </c>
      <c r="S36" s="66">
        <v>94</v>
      </c>
      <c r="T36" s="66">
        <v>79</v>
      </c>
      <c r="U36" s="66">
        <v>54</v>
      </c>
      <c r="V36" s="66">
        <v>51</v>
      </c>
      <c r="W36" s="66">
        <v>53</v>
      </c>
      <c r="X36" s="66">
        <v>87</v>
      </c>
      <c r="Y36" s="66">
        <v>62</v>
      </c>
      <c r="Z36" s="66">
        <v>69</v>
      </c>
      <c r="AA36" s="66">
        <v>73</v>
      </c>
      <c r="AB36" s="66">
        <v>1.0183</v>
      </c>
      <c r="AC36" s="67">
        <v>21.74</v>
      </c>
      <c r="AD36" s="68">
        <f t="shared" si="4"/>
        <v>1589.4970555999998</v>
      </c>
      <c r="AE36" s="66">
        <v>1634</v>
      </c>
      <c r="AF36" s="69">
        <v>1653</v>
      </c>
      <c r="AG36" s="69">
        <v>364</v>
      </c>
      <c r="AH36" s="70"/>
      <c r="AI36" s="70"/>
      <c r="AJ36" s="71">
        <f t="shared" si="3"/>
        <v>364</v>
      </c>
      <c r="AK36" s="66">
        <v>376</v>
      </c>
      <c r="AL36" s="66"/>
      <c r="AM36" s="66"/>
      <c r="AN36" s="50"/>
      <c r="AO36" s="50"/>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row>
    <row r="37" spans="1:227" x14ac:dyDescent="0.3">
      <c r="A37" s="26" t="s">
        <v>264</v>
      </c>
      <c r="B37" s="25"/>
      <c r="C37" s="29">
        <v>29055</v>
      </c>
      <c r="D37" s="66">
        <v>39</v>
      </c>
      <c r="E37" s="66">
        <v>29</v>
      </c>
      <c r="F37" s="66">
        <v>39</v>
      </c>
      <c r="G37" s="66">
        <v>29</v>
      </c>
      <c r="H37" s="66">
        <v>25</v>
      </c>
      <c r="I37" s="66">
        <v>25</v>
      </c>
      <c r="J37" s="66">
        <v>34</v>
      </c>
      <c r="K37" s="66">
        <v>42</v>
      </c>
      <c r="L37" s="66">
        <v>28</v>
      </c>
      <c r="M37" s="66">
        <v>28</v>
      </c>
      <c r="N37" s="66">
        <v>1.0127999999999999</v>
      </c>
      <c r="O37" s="67">
        <v>20.58</v>
      </c>
      <c r="P37" s="68">
        <f t="shared" si="5"/>
        <v>662.82088319999991</v>
      </c>
      <c r="Q37" s="69">
        <v>868</v>
      </c>
      <c r="R37" s="66">
        <v>34</v>
      </c>
      <c r="S37" s="66">
        <v>39</v>
      </c>
      <c r="T37" s="66">
        <v>32</v>
      </c>
      <c r="U37" s="66">
        <v>28</v>
      </c>
      <c r="V37" s="66">
        <v>21</v>
      </c>
      <c r="W37" s="66">
        <v>25</v>
      </c>
      <c r="X37" s="66">
        <v>41</v>
      </c>
      <c r="Y37" s="66">
        <v>30</v>
      </c>
      <c r="Z37" s="66">
        <v>37</v>
      </c>
      <c r="AA37" s="66">
        <v>32</v>
      </c>
      <c r="AB37" s="66">
        <v>1.0183</v>
      </c>
      <c r="AC37" s="67">
        <v>21.74</v>
      </c>
      <c r="AD37" s="68">
        <f t="shared" si="4"/>
        <v>706.19715979999989</v>
      </c>
      <c r="AE37" s="66">
        <v>635</v>
      </c>
      <c r="AF37" s="69">
        <v>868</v>
      </c>
      <c r="AG37" s="69">
        <v>118</v>
      </c>
      <c r="AH37" s="70"/>
      <c r="AI37" s="70"/>
      <c r="AJ37" s="71">
        <f t="shared" si="3"/>
        <v>118</v>
      </c>
      <c r="AK37" s="66">
        <v>108</v>
      </c>
      <c r="AL37" s="66"/>
      <c r="AM37" s="66"/>
      <c r="AN37" s="50"/>
      <c r="AO37" s="50"/>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row>
    <row r="38" spans="1:227" x14ac:dyDescent="0.3">
      <c r="A38" s="26" t="s">
        <v>265</v>
      </c>
      <c r="B38" s="25"/>
      <c r="C38" s="29">
        <v>12939</v>
      </c>
      <c r="D38" s="66">
        <v>28</v>
      </c>
      <c r="E38" s="66">
        <v>38</v>
      </c>
      <c r="F38" s="66">
        <v>34</v>
      </c>
      <c r="G38" s="66">
        <v>21</v>
      </c>
      <c r="H38" s="66">
        <v>38</v>
      </c>
      <c r="I38" s="66">
        <v>19</v>
      </c>
      <c r="J38" s="66">
        <v>24</v>
      </c>
      <c r="K38" s="66">
        <v>25</v>
      </c>
      <c r="L38" s="66">
        <v>16</v>
      </c>
      <c r="M38" s="66">
        <v>13</v>
      </c>
      <c r="N38" s="66">
        <v>1.0127999999999999</v>
      </c>
      <c r="O38" s="67">
        <v>20.58</v>
      </c>
      <c r="P38" s="68">
        <f t="shared" si="5"/>
        <v>533.59165439999992</v>
      </c>
      <c r="Q38" s="69">
        <v>931</v>
      </c>
      <c r="R38" s="66">
        <v>23</v>
      </c>
      <c r="S38" s="66">
        <v>29</v>
      </c>
      <c r="T38" s="66">
        <v>27</v>
      </c>
      <c r="U38" s="66">
        <v>30</v>
      </c>
      <c r="V38" s="66">
        <v>18</v>
      </c>
      <c r="W38" s="66">
        <v>15</v>
      </c>
      <c r="X38" s="66">
        <v>27</v>
      </c>
      <c r="Y38" s="66">
        <v>18</v>
      </c>
      <c r="Z38" s="66">
        <v>19</v>
      </c>
      <c r="AA38" s="66">
        <v>12</v>
      </c>
      <c r="AB38" s="66">
        <v>1.0183</v>
      </c>
      <c r="AC38" s="67">
        <v>21.74</v>
      </c>
      <c r="AD38" s="68">
        <f t="shared" si="4"/>
        <v>482.60495559999998</v>
      </c>
      <c r="AE38" s="66">
        <v>852</v>
      </c>
      <c r="AF38" s="69">
        <v>931</v>
      </c>
      <c r="AG38" s="69">
        <v>174</v>
      </c>
      <c r="AH38" s="70"/>
      <c r="AI38" s="70"/>
      <c r="AJ38" s="71">
        <f t="shared" si="3"/>
        <v>174</v>
      </c>
      <c r="AK38" s="66">
        <v>262</v>
      </c>
      <c r="AL38" s="66"/>
      <c r="AM38" s="66"/>
      <c r="AN38" s="50"/>
      <c r="AO38" s="50"/>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row>
    <row r="39" spans="1:227" x14ac:dyDescent="0.3">
      <c r="A39" s="26" t="s">
        <v>266</v>
      </c>
      <c r="B39" s="25"/>
      <c r="C39" s="29">
        <v>16144</v>
      </c>
      <c r="D39" s="66">
        <v>45</v>
      </c>
      <c r="E39" s="66">
        <v>38</v>
      </c>
      <c r="F39" s="66">
        <v>39</v>
      </c>
      <c r="G39" s="66">
        <v>35</v>
      </c>
      <c r="H39" s="66">
        <v>35</v>
      </c>
      <c r="I39" s="66">
        <v>45</v>
      </c>
      <c r="J39" s="66">
        <v>40</v>
      </c>
      <c r="K39" s="66">
        <v>45</v>
      </c>
      <c r="L39" s="66">
        <v>39</v>
      </c>
      <c r="M39" s="66">
        <v>32</v>
      </c>
      <c r="N39" s="66">
        <v>1.0127999999999999</v>
      </c>
      <c r="O39" s="67">
        <v>20.58</v>
      </c>
      <c r="P39" s="68">
        <f t="shared" si="5"/>
        <v>819.14656319999983</v>
      </c>
      <c r="Q39" s="69">
        <v>884</v>
      </c>
      <c r="R39" s="66">
        <v>29</v>
      </c>
      <c r="S39" s="66">
        <v>41</v>
      </c>
      <c r="T39" s="66">
        <v>21</v>
      </c>
      <c r="U39" s="66">
        <v>29</v>
      </c>
      <c r="V39" s="66">
        <v>14</v>
      </c>
      <c r="W39" s="66">
        <v>18</v>
      </c>
      <c r="X39" s="66">
        <v>26</v>
      </c>
      <c r="Y39" s="66">
        <v>25</v>
      </c>
      <c r="Z39" s="66">
        <v>19</v>
      </c>
      <c r="AA39" s="66">
        <v>15</v>
      </c>
      <c r="AB39" s="66">
        <v>1.0183</v>
      </c>
      <c r="AC39" s="67">
        <v>21.74</v>
      </c>
      <c r="AD39" s="68">
        <f t="shared" si="4"/>
        <v>524.66685539999992</v>
      </c>
      <c r="AE39" s="66">
        <v>585</v>
      </c>
      <c r="AF39" s="69">
        <v>884</v>
      </c>
      <c r="AG39" s="69">
        <v>115</v>
      </c>
      <c r="AH39" s="70"/>
      <c r="AI39" s="70"/>
      <c r="AJ39" s="71">
        <f t="shared" si="3"/>
        <v>115</v>
      </c>
      <c r="AK39" s="66">
        <v>189</v>
      </c>
      <c r="AL39" s="66"/>
      <c r="AM39" s="66"/>
      <c r="AN39" s="50"/>
      <c r="AO39" s="50"/>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row>
    <row r="40" spans="1:227" x14ac:dyDescent="0.3">
      <c r="A40" s="26" t="s">
        <v>268</v>
      </c>
      <c r="B40" s="25"/>
      <c r="C40" s="29">
        <v>7577</v>
      </c>
      <c r="D40" s="66">
        <v>21</v>
      </c>
      <c r="E40" s="66">
        <v>16</v>
      </c>
      <c r="F40" s="66">
        <v>22</v>
      </c>
      <c r="G40" s="66">
        <v>23</v>
      </c>
      <c r="H40" s="66">
        <v>24</v>
      </c>
      <c r="I40" s="66">
        <v>21</v>
      </c>
      <c r="J40" s="66">
        <v>22</v>
      </c>
      <c r="K40" s="66">
        <v>26</v>
      </c>
      <c r="L40" s="66">
        <v>15</v>
      </c>
      <c r="M40" s="66">
        <v>25</v>
      </c>
      <c r="N40" s="66">
        <v>1.0127999999999999</v>
      </c>
      <c r="O40" s="67">
        <v>20.58</v>
      </c>
      <c r="P40" s="68">
        <f t="shared" si="5"/>
        <v>448.1336159999999</v>
      </c>
      <c r="Q40" s="69">
        <v>435</v>
      </c>
      <c r="R40" s="66">
        <v>24</v>
      </c>
      <c r="S40" s="66">
        <v>21</v>
      </c>
      <c r="T40" s="66">
        <v>26</v>
      </c>
      <c r="U40" s="66">
        <v>20</v>
      </c>
      <c r="V40" s="66">
        <v>22</v>
      </c>
      <c r="W40" s="66">
        <v>28</v>
      </c>
      <c r="X40" s="66">
        <v>29</v>
      </c>
      <c r="Y40" s="66">
        <v>25</v>
      </c>
      <c r="Z40" s="66">
        <v>21</v>
      </c>
      <c r="AA40" s="66">
        <v>21</v>
      </c>
      <c r="AB40" s="66">
        <v>1.0183</v>
      </c>
      <c r="AC40" s="67">
        <v>21.74</v>
      </c>
      <c r="AD40" s="68">
        <f t="shared" si="4"/>
        <v>524.66685539999992</v>
      </c>
      <c r="AE40" s="66">
        <v>412</v>
      </c>
      <c r="AF40" s="69">
        <v>435</v>
      </c>
      <c r="AG40" s="69"/>
      <c r="AH40" s="70"/>
      <c r="AI40" s="70"/>
      <c r="AJ40" s="71"/>
      <c r="AK40" s="66">
        <v>138</v>
      </c>
      <c r="AL40" s="66"/>
      <c r="AM40" s="66"/>
      <c r="AN40" s="50"/>
      <c r="AO40" s="50"/>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row>
    <row r="41" spans="1:227" x14ac:dyDescent="0.3">
      <c r="A41" s="26" t="s">
        <v>10</v>
      </c>
      <c r="B41" s="25"/>
      <c r="C41" s="29">
        <v>3293</v>
      </c>
      <c r="D41" s="66">
        <v>8</v>
      </c>
      <c r="E41" s="66">
        <v>8</v>
      </c>
      <c r="F41" s="66">
        <v>3</v>
      </c>
      <c r="G41" s="66">
        <v>5</v>
      </c>
      <c r="H41" s="66">
        <v>4</v>
      </c>
      <c r="I41" s="66">
        <v>5</v>
      </c>
      <c r="J41" s="66">
        <v>5</v>
      </c>
      <c r="K41" s="66">
        <v>7</v>
      </c>
      <c r="L41" s="66">
        <v>3</v>
      </c>
      <c r="M41" s="66">
        <v>3</v>
      </c>
      <c r="N41" s="66">
        <v>1.0127999999999999</v>
      </c>
      <c r="O41" s="67">
        <v>20.58</v>
      </c>
      <c r="P41" s="68">
        <f t="shared" si="5"/>
        <v>106.30146239999998</v>
      </c>
      <c r="Q41" s="69">
        <v>153</v>
      </c>
      <c r="R41" s="66">
        <v>3</v>
      </c>
      <c r="S41" s="66">
        <v>4</v>
      </c>
      <c r="T41" s="66">
        <v>3</v>
      </c>
      <c r="U41" s="66">
        <v>1</v>
      </c>
      <c r="V41" s="66">
        <v>4</v>
      </c>
      <c r="W41" s="66">
        <v>1</v>
      </c>
      <c r="X41" s="66">
        <v>2</v>
      </c>
      <c r="Y41" s="66">
        <v>2</v>
      </c>
      <c r="Z41" s="66">
        <v>3</v>
      </c>
      <c r="AA41" s="66">
        <v>3</v>
      </c>
      <c r="AB41" s="66">
        <v>1.0183</v>
      </c>
      <c r="AC41" s="67">
        <v>21.74</v>
      </c>
      <c r="AD41" s="68">
        <f t="shared" si="4"/>
        <v>57.558389199999993</v>
      </c>
      <c r="AE41" s="66">
        <v>225</v>
      </c>
      <c r="AF41" s="69">
        <v>153</v>
      </c>
      <c r="AG41" s="69"/>
      <c r="AH41" s="70"/>
      <c r="AI41" s="70"/>
      <c r="AJ41" s="71"/>
      <c r="AK41" s="66">
        <v>9</v>
      </c>
      <c r="AL41" s="66"/>
      <c r="AM41" s="66"/>
      <c r="AN41" s="50"/>
      <c r="AO41" s="50"/>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row>
    <row r="42" spans="1:227" x14ac:dyDescent="0.3">
      <c r="A42" s="26" t="s">
        <v>11</v>
      </c>
      <c r="B42" s="25"/>
      <c r="C42" s="29">
        <v>8821</v>
      </c>
      <c r="D42" s="66">
        <v>19</v>
      </c>
      <c r="E42" s="66">
        <v>10</v>
      </c>
      <c r="F42" s="66">
        <v>17</v>
      </c>
      <c r="G42" s="66">
        <v>15</v>
      </c>
      <c r="H42" s="66">
        <v>12</v>
      </c>
      <c r="I42" s="66">
        <v>12</v>
      </c>
      <c r="J42" s="66">
        <v>12</v>
      </c>
      <c r="K42" s="66">
        <v>23</v>
      </c>
      <c r="L42" s="66">
        <v>22</v>
      </c>
      <c r="M42" s="66">
        <v>21</v>
      </c>
      <c r="N42" s="66">
        <v>1.0127999999999999</v>
      </c>
      <c r="O42" s="67">
        <v>20.58</v>
      </c>
      <c r="P42" s="68">
        <f t="shared" si="5"/>
        <v>339.74781119999994</v>
      </c>
      <c r="Q42" s="69">
        <v>479</v>
      </c>
      <c r="R42" s="66">
        <v>0</v>
      </c>
      <c r="S42" s="66">
        <v>34</v>
      </c>
      <c r="T42" s="66">
        <v>23</v>
      </c>
      <c r="U42" s="66">
        <v>20</v>
      </c>
      <c r="V42" s="66">
        <v>12</v>
      </c>
      <c r="W42" s="66">
        <v>15</v>
      </c>
      <c r="X42" s="66">
        <v>21</v>
      </c>
      <c r="Y42" s="66">
        <v>19</v>
      </c>
      <c r="Z42" s="66">
        <v>19</v>
      </c>
      <c r="AA42" s="66">
        <v>12</v>
      </c>
      <c r="AB42" s="66">
        <v>1.0183</v>
      </c>
      <c r="AC42" s="67">
        <v>21.74</v>
      </c>
      <c r="AD42" s="68">
        <f t="shared" si="4"/>
        <v>387.41223500000001</v>
      </c>
      <c r="AE42" s="66">
        <v>507</v>
      </c>
      <c r="AF42" s="69">
        <v>479</v>
      </c>
      <c r="AG42" s="69"/>
      <c r="AH42" s="70"/>
      <c r="AI42" s="70"/>
      <c r="AJ42" s="71"/>
      <c r="AK42" s="66">
        <v>85</v>
      </c>
      <c r="AL42" s="66"/>
      <c r="AM42" s="66"/>
      <c r="AN42" s="50"/>
      <c r="AO42" s="50"/>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row>
    <row r="43" spans="1:227" x14ac:dyDescent="0.3">
      <c r="A43" s="26" t="s">
        <v>269</v>
      </c>
      <c r="B43" s="25"/>
      <c r="C43" s="29">
        <v>25067</v>
      </c>
      <c r="D43" s="66">
        <v>45</v>
      </c>
      <c r="E43" s="66">
        <v>46</v>
      </c>
      <c r="F43" s="66">
        <v>41</v>
      </c>
      <c r="G43" s="66">
        <v>42</v>
      </c>
      <c r="H43" s="66">
        <v>71</v>
      </c>
      <c r="I43" s="66">
        <v>42</v>
      </c>
      <c r="J43" s="66">
        <v>40</v>
      </c>
      <c r="K43" s="66">
        <v>51</v>
      </c>
      <c r="L43" s="66">
        <v>51</v>
      </c>
      <c r="M43" s="66">
        <v>61</v>
      </c>
      <c r="N43" s="66">
        <v>1.0127999999999999</v>
      </c>
      <c r="O43" s="67">
        <v>20.58</v>
      </c>
      <c r="P43" s="68">
        <f t="shared" si="5"/>
        <v>1021.3277759999999</v>
      </c>
      <c r="Q43" s="69">
        <v>1142</v>
      </c>
      <c r="R43" s="66">
        <v>48</v>
      </c>
      <c r="S43" s="66">
        <v>44</v>
      </c>
      <c r="T43" s="66">
        <v>40</v>
      </c>
      <c r="U43" s="66">
        <v>49</v>
      </c>
      <c r="V43" s="66">
        <v>34</v>
      </c>
      <c r="W43" s="66">
        <v>37</v>
      </c>
      <c r="X43" s="66">
        <v>38</v>
      </c>
      <c r="Y43" s="66">
        <v>44</v>
      </c>
      <c r="Z43" s="66">
        <v>42</v>
      </c>
      <c r="AA43" s="66">
        <v>19</v>
      </c>
      <c r="AB43" s="66">
        <v>1.0183</v>
      </c>
      <c r="AC43" s="67">
        <v>21.74</v>
      </c>
      <c r="AD43" s="68">
        <f t="shared" si="4"/>
        <v>874.44475899999998</v>
      </c>
      <c r="AE43" s="66">
        <v>732</v>
      </c>
      <c r="AF43" s="69">
        <v>1142</v>
      </c>
      <c r="AG43" s="69">
        <v>201</v>
      </c>
      <c r="AH43" s="70"/>
      <c r="AI43" s="70"/>
      <c r="AJ43" s="71">
        <f t="shared" si="3"/>
        <v>201</v>
      </c>
      <c r="AK43" s="66">
        <v>299</v>
      </c>
      <c r="AL43" s="66"/>
      <c r="AM43" s="66"/>
      <c r="AN43" s="50"/>
      <c r="AO43" s="50"/>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row>
    <row r="44" spans="1:227" x14ac:dyDescent="0.3">
      <c r="A44" s="26" t="s">
        <v>12</v>
      </c>
      <c r="B44" s="25"/>
      <c r="C44" s="29">
        <v>37324</v>
      </c>
      <c r="D44" s="66">
        <v>69</v>
      </c>
      <c r="E44" s="66">
        <v>92</v>
      </c>
      <c r="F44" s="66">
        <v>55</v>
      </c>
      <c r="G44" s="66">
        <v>65</v>
      </c>
      <c r="H44" s="66">
        <v>76</v>
      </c>
      <c r="I44" s="66">
        <v>66</v>
      </c>
      <c r="J44" s="66">
        <v>61</v>
      </c>
      <c r="K44" s="66">
        <v>78</v>
      </c>
      <c r="L44" s="66">
        <v>72</v>
      </c>
      <c r="M44" s="66">
        <v>68</v>
      </c>
      <c r="N44" s="66">
        <v>1.0127999999999999</v>
      </c>
      <c r="O44" s="67">
        <v>20.58</v>
      </c>
      <c r="P44" s="68">
        <f t="shared" si="5"/>
        <v>1463.2083647999998</v>
      </c>
      <c r="Q44" s="69">
        <v>1630</v>
      </c>
      <c r="R44" s="66">
        <v>51</v>
      </c>
      <c r="S44" s="66">
        <v>56</v>
      </c>
      <c r="T44" s="66">
        <v>43</v>
      </c>
      <c r="U44" s="66">
        <v>52</v>
      </c>
      <c r="V44" s="66">
        <v>23</v>
      </c>
      <c r="W44" s="66">
        <v>38</v>
      </c>
      <c r="X44" s="66">
        <v>68</v>
      </c>
      <c r="Y44" s="66">
        <v>50</v>
      </c>
      <c r="Z44" s="66">
        <v>43</v>
      </c>
      <c r="AA44" s="66">
        <v>47</v>
      </c>
      <c r="AB44" s="66">
        <v>1.0183</v>
      </c>
      <c r="AC44" s="67">
        <v>21.74</v>
      </c>
      <c r="AD44" s="68">
        <f t="shared" si="4"/>
        <v>1042.6923581999999</v>
      </c>
      <c r="AE44" s="66">
        <v>1727</v>
      </c>
      <c r="AF44" s="69">
        <v>1630</v>
      </c>
      <c r="AG44" s="69">
        <v>50</v>
      </c>
      <c r="AH44" s="70"/>
      <c r="AI44" s="70"/>
      <c r="AJ44" s="71">
        <f t="shared" si="3"/>
        <v>50</v>
      </c>
      <c r="AK44" s="66">
        <v>335</v>
      </c>
      <c r="AL44" s="66"/>
      <c r="AM44" s="66"/>
      <c r="AN44" s="50"/>
      <c r="AO44" s="50"/>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row>
    <row r="45" spans="1:227" x14ac:dyDescent="0.3">
      <c r="A45" s="26" t="s">
        <v>270</v>
      </c>
      <c r="B45" s="25"/>
      <c r="C45" s="29">
        <v>23063</v>
      </c>
      <c r="D45" s="66">
        <v>45</v>
      </c>
      <c r="E45" s="66">
        <v>60</v>
      </c>
      <c r="F45" s="66">
        <v>43</v>
      </c>
      <c r="G45" s="66">
        <v>60</v>
      </c>
      <c r="H45" s="66">
        <v>65</v>
      </c>
      <c r="I45" s="66">
        <v>45</v>
      </c>
      <c r="J45" s="66">
        <v>51</v>
      </c>
      <c r="K45" s="66">
        <v>57</v>
      </c>
      <c r="L45" s="66">
        <v>57</v>
      </c>
      <c r="M45" s="66">
        <v>48</v>
      </c>
      <c r="N45" s="66">
        <v>1.0127999999999999</v>
      </c>
      <c r="O45" s="67">
        <v>20.58</v>
      </c>
      <c r="P45" s="68">
        <f t="shared" si="5"/>
        <v>1106.7858143999999</v>
      </c>
      <c r="Q45" s="69">
        <v>1082</v>
      </c>
      <c r="R45" s="66">
        <v>22</v>
      </c>
      <c r="S45" s="66">
        <v>39</v>
      </c>
      <c r="T45" s="66">
        <v>41</v>
      </c>
      <c r="U45" s="66">
        <v>43</v>
      </c>
      <c r="V45" s="66">
        <v>18</v>
      </c>
      <c r="W45" s="66">
        <v>12</v>
      </c>
      <c r="X45" s="66">
        <v>26</v>
      </c>
      <c r="Y45" s="66">
        <v>28</v>
      </c>
      <c r="Z45" s="66">
        <v>17</v>
      </c>
      <c r="AA45" s="66">
        <v>23</v>
      </c>
      <c r="AB45" s="66">
        <v>1.0183</v>
      </c>
      <c r="AC45" s="67">
        <v>21.74</v>
      </c>
      <c r="AD45" s="68">
        <f t="shared" si="4"/>
        <v>595.50794979999989</v>
      </c>
      <c r="AE45" s="66">
        <v>800</v>
      </c>
      <c r="AF45" s="69">
        <v>1082</v>
      </c>
      <c r="AG45" s="69">
        <v>164</v>
      </c>
      <c r="AH45" s="70"/>
      <c r="AI45" s="70"/>
      <c r="AJ45" s="71">
        <f t="shared" si="3"/>
        <v>164</v>
      </c>
      <c r="AK45" s="66">
        <v>95</v>
      </c>
      <c r="AL45" s="66"/>
      <c r="AM45" s="66"/>
      <c r="AN45" s="50"/>
      <c r="AO45" s="50"/>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row>
    <row r="46" spans="1:227" x14ac:dyDescent="0.3">
      <c r="A46" s="26" t="s">
        <v>271</v>
      </c>
      <c r="B46" s="25"/>
      <c r="C46" s="29">
        <v>12170</v>
      </c>
      <c r="D46" s="66">
        <v>16</v>
      </c>
      <c r="E46" s="66">
        <v>20</v>
      </c>
      <c r="F46" s="66">
        <v>13</v>
      </c>
      <c r="G46" s="66">
        <v>15</v>
      </c>
      <c r="H46" s="66">
        <v>19</v>
      </c>
      <c r="I46" s="66">
        <v>13</v>
      </c>
      <c r="J46" s="66">
        <v>9</v>
      </c>
      <c r="K46" s="66">
        <v>17</v>
      </c>
      <c r="L46" s="66">
        <v>10</v>
      </c>
      <c r="M46" s="66">
        <v>19</v>
      </c>
      <c r="N46" s="66">
        <v>1.0127999999999999</v>
      </c>
      <c r="O46" s="67">
        <v>20.58</v>
      </c>
      <c r="P46" s="68">
        <f t="shared" si="5"/>
        <v>314.73570239999998</v>
      </c>
      <c r="Q46" s="69">
        <v>426</v>
      </c>
      <c r="R46" s="66">
        <v>9</v>
      </c>
      <c r="S46" s="66">
        <v>9</v>
      </c>
      <c r="T46" s="66">
        <v>14</v>
      </c>
      <c r="U46" s="66">
        <v>16</v>
      </c>
      <c r="V46" s="66">
        <v>6</v>
      </c>
      <c r="W46" s="66">
        <v>13</v>
      </c>
      <c r="X46" s="66">
        <v>15</v>
      </c>
      <c r="Y46" s="66">
        <v>12</v>
      </c>
      <c r="Z46" s="66">
        <v>14</v>
      </c>
      <c r="AA46" s="66">
        <v>14</v>
      </c>
      <c r="AB46" s="66">
        <v>1.0183</v>
      </c>
      <c r="AC46" s="67">
        <v>21.74</v>
      </c>
      <c r="AD46" s="68">
        <f t="shared" si="4"/>
        <v>270.08167239999995</v>
      </c>
      <c r="AE46" s="66">
        <v>355</v>
      </c>
      <c r="AF46" s="69">
        <v>426</v>
      </c>
      <c r="AG46" s="69"/>
      <c r="AH46" s="70"/>
      <c r="AI46" s="70"/>
      <c r="AJ46" s="71"/>
      <c r="AK46" s="66">
        <v>215</v>
      </c>
      <c r="AL46" s="66"/>
      <c r="AM46" s="66"/>
      <c r="AN46" s="50"/>
      <c r="AO46" s="50"/>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row>
    <row r="47" spans="1:227" x14ac:dyDescent="0.3">
      <c r="A47" s="26" t="s">
        <v>272</v>
      </c>
      <c r="B47" s="25"/>
      <c r="C47" s="29">
        <v>5681</v>
      </c>
      <c r="D47" s="66">
        <v>4</v>
      </c>
      <c r="E47" s="66">
        <v>9</v>
      </c>
      <c r="F47" s="66">
        <v>1</v>
      </c>
      <c r="G47" s="66">
        <v>9</v>
      </c>
      <c r="H47" s="66">
        <v>9</v>
      </c>
      <c r="I47" s="66">
        <v>7</v>
      </c>
      <c r="J47" s="66">
        <v>12</v>
      </c>
      <c r="K47" s="66">
        <v>12</v>
      </c>
      <c r="L47" s="66">
        <v>9</v>
      </c>
      <c r="M47" s="66">
        <v>17</v>
      </c>
      <c r="N47" s="66">
        <v>1.0127999999999999</v>
      </c>
      <c r="O47" s="67">
        <v>20.58</v>
      </c>
      <c r="P47" s="68">
        <f t="shared" si="5"/>
        <v>185.50647359999996</v>
      </c>
      <c r="Q47" s="69">
        <v>363</v>
      </c>
      <c r="R47" s="66">
        <v>10</v>
      </c>
      <c r="S47" s="66">
        <v>17</v>
      </c>
      <c r="T47" s="66">
        <v>12</v>
      </c>
      <c r="U47" s="66">
        <v>11</v>
      </c>
      <c r="V47" s="66">
        <v>10</v>
      </c>
      <c r="W47" s="66">
        <v>4</v>
      </c>
      <c r="X47" s="66">
        <v>13</v>
      </c>
      <c r="Y47" s="66">
        <v>14</v>
      </c>
      <c r="Z47" s="66">
        <v>16</v>
      </c>
      <c r="AA47" s="66">
        <v>8</v>
      </c>
      <c r="AB47" s="66">
        <v>1.0183</v>
      </c>
      <c r="AC47" s="67">
        <v>21.74</v>
      </c>
      <c r="AD47" s="68">
        <f t="shared" si="4"/>
        <v>254.58518299999997</v>
      </c>
      <c r="AE47" s="66">
        <v>304</v>
      </c>
      <c r="AF47" s="69">
        <v>363</v>
      </c>
      <c r="AG47" s="69">
        <v>130</v>
      </c>
      <c r="AH47" s="70"/>
      <c r="AI47" s="70"/>
      <c r="AJ47" s="71">
        <f t="shared" si="3"/>
        <v>130</v>
      </c>
      <c r="AK47" s="66">
        <v>42</v>
      </c>
      <c r="AL47" s="66"/>
      <c r="AM47" s="66"/>
      <c r="AN47" s="50"/>
      <c r="AO47" s="50"/>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row>
    <row r="48" spans="1:227" x14ac:dyDescent="0.3">
      <c r="A48" s="26" t="s">
        <v>273</v>
      </c>
      <c r="B48" s="25"/>
      <c r="C48" s="29">
        <v>10142</v>
      </c>
      <c r="D48" s="66">
        <v>57</v>
      </c>
      <c r="E48" s="66">
        <v>37</v>
      </c>
      <c r="F48" s="66">
        <v>34</v>
      </c>
      <c r="G48" s="66">
        <v>40</v>
      </c>
      <c r="H48" s="66">
        <v>57</v>
      </c>
      <c r="I48" s="66">
        <v>41</v>
      </c>
      <c r="J48" s="66">
        <v>39</v>
      </c>
      <c r="K48" s="66">
        <v>38</v>
      </c>
      <c r="L48" s="66">
        <v>30</v>
      </c>
      <c r="M48" s="66">
        <v>45</v>
      </c>
      <c r="N48" s="66">
        <v>1.0127999999999999</v>
      </c>
      <c r="O48" s="67">
        <v>20.58</v>
      </c>
      <c r="P48" s="68">
        <f t="shared" si="5"/>
        <v>871.25512319999973</v>
      </c>
      <c r="Q48" s="69">
        <v>1002</v>
      </c>
      <c r="R48" s="66">
        <v>24</v>
      </c>
      <c r="S48" s="66">
        <v>19</v>
      </c>
      <c r="T48" s="66">
        <v>19</v>
      </c>
      <c r="U48" s="66">
        <v>13</v>
      </c>
      <c r="V48" s="66">
        <v>13</v>
      </c>
      <c r="W48" s="66">
        <v>15</v>
      </c>
      <c r="X48" s="66">
        <v>17</v>
      </c>
      <c r="Y48" s="66">
        <v>23</v>
      </c>
      <c r="Z48" s="66">
        <v>17</v>
      </c>
      <c r="AA48" s="66">
        <v>21</v>
      </c>
      <c r="AB48" s="66">
        <v>1.0183</v>
      </c>
      <c r="AC48" s="67">
        <v>21.74</v>
      </c>
      <c r="AD48" s="68">
        <f t="shared" si="4"/>
        <v>400.69494020000002</v>
      </c>
      <c r="AE48" s="66">
        <v>905</v>
      </c>
      <c r="AF48" s="69">
        <v>1002</v>
      </c>
      <c r="AG48" s="69"/>
      <c r="AH48" s="70"/>
      <c r="AI48" s="70"/>
      <c r="AJ48" s="71"/>
      <c r="AK48" s="66">
        <v>335</v>
      </c>
      <c r="AL48" s="66"/>
      <c r="AM48" s="66"/>
      <c r="AN48" s="50"/>
      <c r="AO48" s="50"/>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row>
    <row r="49" spans="1:227" x14ac:dyDescent="0.3">
      <c r="A49" s="26" t="s">
        <v>275</v>
      </c>
      <c r="B49" s="25"/>
      <c r="C49" s="29">
        <v>14974</v>
      </c>
      <c r="D49" s="66">
        <v>40</v>
      </c>
      <c r="E49" s="66">
        <v>39</v>
      </c>
      <c r="F49" s="66">
        <v>46</v>
      </c>
      <c r="G49" s="66">
        <v>32</v>
      </c>
      <c r="H49" s="66">
        <v>44</v>
      </c>
      <c r="I49" s="66">
        <v>31</v>
      </c>
      <c r="J49" s="66">
        <v>40</v>
      </c>
      <c r="K49" s="66">
        <v>38</v>
      </c>
      <c r="L49" s="66">
        <v>41</v>
      </c>
      <c r="M49" s="66">
        <v>51</v>
      </c>
      <c r="N49" s="66">
        <v>1.0127999999999999</v>
      </c>
      <c r="O49" s="67">
        <v>20.58</v>
      </c>
      <c r="P49" s="68">
        <f t="shared" si="5"/>
        <v>837.90564479999989</v>
      </c>
      <c r="Q49" s="69">
        <v>757</v>
      </c>
      <c r="R49" s="66">
        <v>20</v>
      </c>
      <c r="S49" s="66">
        <v>42</v>
      </c>
      <c r="T49" s="66">
        <v>36</v>
      </c>
      <c r="U49" s="66">
        <v>31</v>
      </c>
      <c r="V49" s="66">
        <v>24</v>
      </c>
      <c r="W49" s="66">
        <v>13</v>
      </c>
      <c r="X49" s="66">
        <v>28</v>
      </c>
      <c r="Y49" s="66">
        <v>20</v>
      </c>
      <c r="Z49" s="66">
        <v>33</v>
      </c>
      <c r="AA49" s="66">
        <v>31</v>
      </c>
      <c r="AB49" s="66">
        <v>1.0183</v>
      </c>
      <c r="AC49" s="67">
        <v>21.74</v>
      </c>
      <c r="AD49" s="68">
        <f t="shared" si="4"/>
        <v>615.43200759999991</v>
      </c>
      <c r="AE49" s="66">
        <v>289</v>
      </c>
      <c r="AF49" s="69">
        <v>757</v>
      </c>
      <c r="AG49" s="69">
        <v>124</v>
      </c>
      <c r="AH49" s="70"/>
      <c r="AI49" s="70"/>
      <c r="AJ49" s="71">
        <f t="shared" si="3"/>
        <v>124</v>
      </c>
      <c r="AK49" s="66">
        <v>103</v>
      </c>
      <c r="AL49" s="66"/>
      <c r="AM49" s="66"/>
      <c r="AN49" s="50"/>
      <c r="AO49" s="50"/>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row>
    <row r="50" spans="1:227" x14ac:dyDescent="0.3">
      <c r="A50" s="26" t="s">
        <v>13</v>
      </c>
      <c r="B50" s="25"/>
      <c r="C50" s="29">
        <v>15486</v>
      </c>
      <c r="D50" s="66">
        <v>34</v>
      </c>
      <c r="E50" s="66">
        <v>33</v>
      </c>
      <c r="F50" s="66">
        <v>24</v>
      </c>
      <c r="G50" s="66">
        <v>31</v>
      </c>
      <c r="H50" s="66">
        <v>31</v>
      </c>
      <c r="I50" s="66">
        <v>23</v>
      </c>
      <c r="J50" s="66">
        <v>29</v>
      </c>
      <c r="K50" s="66">
        <v>27</v>
      </c>
      <c r="L50" s="66">
        <v>26</v>
      </c>
      <c r="M50" s="66">
        <v>27</v>
      </c>
      <c r="N50" s="66">
        <v>1.0127999999999999</v>
      </c>
      <c r="O50" s="67">
        <v>20.58</v>
      </c>
      <c r="P50" s="68">
        <f t="shared" si="5"/>
        <v>594.03758399999992</v>
      </c>
      <c r="Q50" s="69">
        <v>968</v>
      </c>
      <c r="R50" s="66">
        <v>24</v>
      </c>
      <c r="S50" s="66">
        <v>27</v>
      </c>
      <c r="T50" s="66">
        <v>26</v>
      </c>
      <c r="U50" s="66">
        <v>25</v>
      </c>
      <c r="V50" s="66">
        <v>22</v>
      </c>
      <c r="W50" s="66">
        <v>4</v>
      </c>
      <c r="X50" s="66">
        <v>22</v>
      </c>
      <c r="Y50" s="66">
        <v>20</v>
      </c>
      <c r="Z50" s="66">
        <v>16</v>
      </c>
      <c r="AA50" s="66">
        <v>16</v>
      </c>
      <c r="AB50" s="66">
        <v>1.0183</v>
      </c>
      <c r="AC50" s="67">
        <v>21.74</v>
      </c>
      <c r="AD50" s="68">
        <f t="shared" si="4"/>
        <v>447.18440839999994</v>
      </c>
      <c r="AE50" s="66">
        <v>569</v>
      </c>
      <c r="AF50" s="69">
        <v>968</v>
      </c>
      <c r="AG50" s="69"/>
      <c r="AH50" s="70"/>
      <c r="AI50" s="70"/>
      <c r="AJ50" s="71"/>
      <c r="AK50" s="66">
        <v>100</v>
      </c>
      <c r="AL50" s="66"/>
      <c r="AM50" s="66"/>
      <c r="AN50" s="50"/>
      <c r="AO50" s="50"/>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row>
    <row r="51" spans="1:227" x14ac:dyDescent="0.3">
      <c r="A51" s="26" t="s">
        <v>14</v>
      </c>
      <c r="B51" s="25"/>
      <c r="C51" s="29">
        <v>6343</v>
      </c>
      <c r="D51" s="66">
        <v>7</v>
      </c>
      <c r="E51" s="66">
        <v>6</v>
      </c>
      <c r="F51" s="66">
        <v>2</v>
      </c>
      <c r="G51" s="66">
        <v>6</v>
      </c>
      <c r="H51" s="66">
        <v>6</v>
      </c>
      <c r="I51" s="66">
        <v>3</v>
      </c>
      <c r="J51" s="66">
        <v>5</v>
      </c>
      <c r="K51" s="66">
        <v>5</v>
      </c>
      <c r="L51" s="66">
        <v>6</v>
      </c>
      <c r="M51" s="66">
        <v>11</v>
      </c>
      <c r="N51" s="66">
        <v>1.0127999999999999</v>
      </c>
      <c r="O51" s="67">
        <v>20.58</v>
      </c>
      <c r="P51" s="68">
        <f t="shared" si="5"/>
        <v>118.80751679999997</v>
      </c>
      <c r="Q51" s="69">
        <v>279</v>
      </c>
      <c r="R51" s="66">
        <v>5</v>
      </c>
      <c r="S51" s="66">
        <v>5</v>
      </c>
      <c r="T51" s="66">
        <v>3</v>
      </c>
      <c r="U51" s="66">
        <v>4</v>
      </c>
      <c r="V51" s="66">
        <v>2</v>
      </c>
      <c r="W51" s="66">
        <v>15</v>
      </c>
      <c r="X51" s="66">
        <v>3</v>
      </c>
      <c r="Y51" s="66">
        <v>3</v>
      </c>
      <c r="Z51" s="66">
        <v>1</v>
      </c>
      <c r="AA51" s="66">
        <v>1</v>
      </c>
      <c r="AB51" s="66">
        <v>1.0183</v>
      </c>
      <c r="AC51" s="67">
        <v>21.74</v>
      </c>
      <c r="AD51" s="68">
        <f t="shared" si="4"/>
        <v>92.978936399999995</v>
      </c>
      <c r="AE51" s="66">
        <v>265</v>
      </c>
      <c r="AF51" s="69">
        <v>279</v>
      </c>
      <c r="AG51" s="69"/>
      <c r="AH51" s="70">
        <v>69</v>
      </c>
      <c r="AI51" s="70"/>
      <c r="AJ51" s="71">
        <f t="shared" si="3"/>
        <v>69</v>
      </c>
      <c r="AK51" s="66">
        <v>38</v>
      </c>
      <c r="AL51" s="66"/>
      <c r="AM51" s="66"/>
      <c r="AN51" s="50"/>
      <c r="AO51" s="50"/>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row>
    <row r="52" spans="1:227" x14ac:dyDescent="0.3">
      <c r="A52" s="26" t="s">
        <v>276</v>
      </c>
      <c r="B52" s="25"/>
      <c r="C52" s="29">
        <v>8186</v>
      </c>
      <c r="D52" s="66">
        <v>0</v>
      </c>
      <c r="E52" s="66">
        <v>0</v>
      </c>
      <c r="F52" s="66">
        <v>0</v>
      </c>
      <c r="G52" s="66">
        <v>0</v>
      </c>
      <c r="H52" s="66">
        <v>2</v>
      </c>
      <c r="I52" s="66">
        <v>0</v>
      </c>
      <c r="J52" s="66">
        <v>0</v>
      </c>
      <c r="K52" s="66">
        <v>0</v>
      </c>
      <c r="L52" s="66">
        <v>0</v>
      </c>
      <c r="M52" s="66">
        <v>0</v>
      </c>
      <c r="N52" s="66">
        <v>1.0127999999999999</v>
      </c>
      <c r="O52" s="67">
        <v>20.58</v>
      </c>
      <c r="P52" s="68">
        <f t="shared" si="5"/>
        <v>4.1686847999999994</v>
      </c>
      <c r="Q52" s="69">
        <v>461</v>
      </c>
      <c r="R52" s="66">
        <v>0</v>
      </c>
      <c r="S52" s="66">
        <v>0</v>
      </c>
      <c r="T52" s="66">
        <v>0</v>
      </c>
      <c r="U52" s="66">
        <v>0</v>
      </c>
      <c r="V52" s="66">
        <v>0</v>
      </c>
      <c r="W52" s="66">
        <v>13</v>
      </c>
      <c r="X52" s="66">
        <v>0</v>
      </c>
      <c r="Y52" s="66">
        <v>0</v>
      </c>
      <c r="Z52" s="66">
        <v>0</v>
      </c>
      <c r="AA52" s="66">
        <v>0</v>
      </c>
      <c r="AB52" s="66">
        <v>1.0183</v>
      </c>
      <c r="AC52" s="67">
        <v>21.74</v>
      </c>
      <c r="AD52" s="68">
        <f t="shared" si="4"/>
        <v>28.779194599999997</v>
      </c>
      <c r="AE52" s="66">
        <v>365</v>
      </c>
      <c r="AF52" s="69">
        <v>461</v>
      </c>
      <c r="AG52" s="69">
        <v>111</v>
      </c>
      <c r="AH52" s="70"/>
      <c r="AI52" s="70"/>
      <c r="AJ52" s="71">
        <f t="shared" si="3"/>
        <v>111</v>
      </c>
      <c r="AK52" s="66">
        <v>114</v>
      </c>
      <c r="AL52" s="66"/>
      <c r="AM52" s="66"/>
      <c r="AN52" s="50"/>
      <c r="AO52" s="50"/>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row>
    <row r="53" spans="1:227" x14ac:dyDescent="0.3">
      <c r="A53" s="26" t="s">
        <v>61</v>
      </c>
      <c r="B53" s="25"/>
      <c r="C53" s="29">
        <v>6474</v>
      </c>
      <c r="D53" s="66">
        <v>14</v>
      </c>
      <c r="E53" s="66">
        <v>19</v>
      </c>
      <c r="F53" s="66">
        <v>14</v>
      </c>
      <c r="G53" s="66">
        <v>17</v>
      </c>
      <c r="H53" s="66">
        <v>18</v>
      </c>
      <c r="I53" s="66">
        <v>11</v>
      </c>
      <c r="J53" s="66">
        <v>16</v>
      </c>
      <c r="K53" s="66">
        <v>16</v>
      </c>
      <c r="L53" s="66">
        <v>16</v>
      </c>
      <c r="M53" s="66">
        <v>20</v>
      </c>
      <c r="N53" s="66">
        <v>1.0127999999999999</v>
      </c>
      <c r="O53" s="67">
        <v>20.58</v>
      </c>
      <c r="P53" s="68">
        <f t="shared" si="5"/>
        <v>335.57912640000001</v>
      </c>
      <c r="Q53" s="69">
        <v>313</v>
      </c>
      <c r="R53" s="66">
        <v>15</v>
      </c>
      <c r="S53" s="66">
        <v>12</v>
      </c>
      <c r="T53" s="66">
        <v>12</v>
      </c>
      <c r="U53" s="66">
        <v>10</v>
      </c>
      <c r="V53" s="66">
        <v>10</v>
      </c>
      <c r="W53" s="66">
        <v>21</v>
      </c>
      <c r="X53" s="66">
        <v>15</v>
      </c>
      <c r="Y53" s="66">
        <v>9</v>
      </c>
      <c r="Z53" s="66">
        <v>10</v>
      </c>
      <c r="AA53" s="66">
        <v>16</v>
      </c>
      <c r="AB53" s="66">
        <v>1.0183</v>
      </c>
      <c r="AC53" s="67">
        <v>21.74</v>
      </c>
      <c r="AD53" s="68">
        <f t="shared" si="4"/>
        <v>287.791946</v>
      </c>
      <c r="AE53" s="66">
        <v>221</v>
      </c>
      <c r="AF53" s="69">
        <v>313</v>
      </c>
      <c r="AG53" s="69">
        <v>67</v>
      </c>
      <c r="AH53" s="70"/>
      <c r="AI53" s="70"/>
      <c r="AJ53" s="71">
        <f t="shared" si="3"/>
        <v>67</v>
      </c>
      <c r="AK53" s="66">
        <v>49</v>
      </c>
      <c r="AL53" s="66"/>
      <c r="AM53" s="66"/>
      <c r="AN53" s="50"/>
      <c r="AO53" s="50"/>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row>
    <row r="54" spans="1:227" x14ac:dyDescent="0.3">
      <c r="A54" s="26" t="s">
        <v>278</v>
      </c>
      <c r="B54" s="25"/>
      <c r="C54" s="29">
        <v>4764</v>
      </c>
      <c r="D54" s="66">
        <v>4</v>
      </c>
      <c r="E54" s="66">
        <v>7</v>
      </c>
      <c r="F54" s="66">
        <v>2</v>
      </c>
      <c r="G54" s="66">
        <v>6</v>
      </c>
      <c r="H54" s="66">
        <v>9</v>
      </c>
      <c r="I54" s="66">
        <v>3</v>
      </c>
      <c r="J54" s="66">
        <v>3</v>
      </c>
      <c r="K54" s="66">
        <v>7</v>
      </c>
      <c r="L54" s="66">
        <v>4</v>
      </c>
      <c r="M54" s="66">
        <v>3</v>
      </c>
      <c r="N54" s="66">
        <v>1.0127999999999999</v>
      </c>
      <c r="O54" s="67">
        <v>20.58</v>
      </c>
      <c r="P54" s="68">
        <f t="shared" si="5"/>
        <v>100.04843519999997</v>
      </c>
      <c r="Q54" s="69">
        <v>255</v>
      </c>
      <c r="R54" s="66">
        <v>10</v>
      </c>
      <c r="S54" s="66">
        <v>15</v>
      </c>
      <c r="T54" s="66">
        <v>6</v>
      </c>
      <c r="U54" s="66">
        <v>13</v>
      </c>
      <c r="V54" s="66">
        <v>8</v>
      </c>
      <c r="W54" s="66">
        <v>1</v>
      </c>
      <c r="X54" s="66">
        <v>9</v>
      </c>
      <c r="Y54" s="66">
        <v>9</v>
      </c>
      <c r="Z54" s="66">
        <v>13</v>
      </c>
      <c r="AA54" s="66">
        <v>11</v>
      </c>
      <c r="AB54" s="66">
        <v>1.0183</v>
      </c>
      <c r="AC54" s="67">
        <v>21.74</v>
      </c>
      <c r="AD54" s="68">
        <f t="shared" si="4"/>
        <v>210.30949899999999</v>
      </c>
      <c r="AE54" s="66">
        <v>192</v>
      </c>
      <c r="AF54" s="69">
        <v>255</v>
      </c>
      <c r="AG54" s="69">
        <v>51</v>
      </c>
      <c r="AH54" s="70"/>
      <c r="AI54" s="70"/>
      <c r="AJ54" s="71">
        <f t="shared" si="3"/>
        <v>51</v>
      </c>
      <c r="AK54" s="66">
        <v>21</v>
      </c>
      <c r="AL54" s="66"/>
      <c r="AM54" s="66"/>
      <c r="AN54" s="50"/>
      <c r="AO54" s="50"/>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row>
    <row r="55" spans="1:227" x14ac:dyDescent="0.3">
      <c r="A55" s="26" t="s">
        <v>15</v>
      </c>
      <c r="B55" s="25"/>
      <c r="C55" s="29">
        <v>19515</v>
      </c>
      <c r="D55" s="66">
        <v>49</v>
      </c>
      <c r="E55" s="66">
        <v>47</v>
      </c>
      <c r="F55" s="66">
        <v>30</v>
      </c>
      <c r="G55" s="66">
        <v>43</v>
      </c>
      <c r="H55" s="66">
        <v>39</v>
      </c>
      <c r="I55" s="66">
        <v>37</v>
      </c>
      <c r="J55" s="66">
        <v>34</v>
      </c>
      <c r="K55" s="66">
        <v>36</v>
      </c>
      <c r="L55" s="66">
        <v>40</v>
      </c>
      <c r="M55" s="66">
        <v>43</v>
      </c>
      <c r="N55" s="66">
        <v>1.0127999999999999</v>
      </c>
      <c r="O55" s="67">
        <v>20.58</v>
      </c>
      <c r="P55" s="68">
        <f t="shared" si="5"/>
        <v>829.56827519999979</v>
      </c>
      <c r="Q55" s="69">
        <v>1134</v>
      </c>
      <c r="R55" s="66">
        <v>9</v>
      </c>
      <c r="S55" s="66">
        <v>15</v>
      </c>
      <c r="T55" s="66">
        <v>15</v>
      </c>
      <c r="U55" s="66">
        <v>12</v>
      </c>
      <c r="V55" s="66">
        <v>6</v>
      </c>
      <c r="W55" s="66">
        <v>0</v>
      </c>
      <c r="X55" s="66">
        <v>25</v>
      </c>
      <c r="Y55" s="66">
        <v>15</v>
      </c>
      <c r="Z55" s="66">
        <v>24</v>
      </c>
      <c r="AA55" s="66">
        <v>27</v>
      </c>
      <c r="AB55" s="66">
        <v>1.0183</v>
      </c>
      <c r="AC55" s="67">
        <v>21.74</v>
      </c>
      <c r="AD55" s="68">
        <f t="shared" si="4"/>
        <v>327.64006159999997</v>
      </c>
      <c r="AE55" s="66">
        <v>1229</v>
      </c>
      <c r="AF55" s="69">
        <v>1134</v>
      </c>
      <c r="AG55" s="69">
        <v>241</v>
      </c>
      <c r="AH55" s="70"/>
      <c r="AI55" s="70"/>
      <c r="AJ55" s="71">
        <f t="shared" si="3"/>
        <v>241</v>
      </c>
      <c r="AK55" s="66">
        <v>196</v>
      </c>
      <c r="AL55" s="66"/>
      <c r="AM55" s="66"/>
      <c r="AN55" s="50"/>
      <c r="AO55" s="50"/>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row>
    <row r="56" spans="1:227" x14ac:dyDescent="0.3">
      <c r="A56" s="26" t="s">
        <v>277</v>
      </c>
      <c r="B56" s="25"/>
      <c r="C56" s="29">
        <v>11439</v>
      </c>
      <c r="D56" s="66">
        <v>14</v>
      </c>
      <c r="E56" s="66">
        <v>16</v>
      </c>
      <c r="F56" s="66">
        <v>24</v>
      </c>
      <c r="G56" s="66">
        <v>18</v>
      </c>
      <c r="H56" s="66">
        <v>16</v>
      </c>
      <c r="I56" s="66">
        <v>9</v>
      </c>
      <c r="J56" s="66">
        <v>13</v>
      </c>
      <c r="K56" s="66">
        <v>24</v>
      </c>
      <c r="L56" s="66">
        <v>13</v>
      </c>
      <c r="M56" s="66">
        <v>24</v>
      </c>
      <c r="N56" s="66">
        <v>1.0127999999999999</v>
      </c>
      <c r="O56" s="67">
        <v>20.58</v>
      </c>
      <c r="P56" s="68">
        <f t="shared" si="5"/>
        <v>356.42255039999998</v>
      </c>
      <c r="Q56" s="69">
        <v>520</v>
      </c>
      <c r="R56" s="66">
        <v>10</v>
      </c>
      <c r="S56" s="66">
        <v>22</v>
      </c>
      <c r="T56" s="66">
        <v>18</v>
      </c>
      <c r="U56" s="66">
        <v>21</v>
      </c>
      <c r="V56" s="66">
        <v>10</v>
      </c>
      <c r="W56" s="66">
        <v>9</v>
      </c>
      <c r="X56" s="66">
        <v>19</v>
      </c>
      <c r="Y56" s="66">
        <v>15</v>
      </c>
      <c r="Z56" s="66">
        <v>13</v>
      </c>
      <c r="AA56" s="66">
        <v>13</v>
      </c>
      <c r="AB56" s="66">
        <v>1.0183</v>
      </c>
      <c r="AC56" s="67">
        <v>21.74</v>
      </c>
      <c r="AD56" s="68">
        <f t="shared" si="4"/>
        <v>332.06762999999995</v>
      </c>
      <c r="AE56" s="66">
        <v>393</v>
      </c>
      <c r="AF56" s="69">
        <v>520</v>
      </c>
      <c r="AG56" s="69"/>
      <c r="AH56" s="70"/>
      <c r="AI56" s="70"/>
      <c r="AJ56" s="71"/>
      <c r="AK56" s="66">
        <v>110</v>
      </c>
      <c r="AL56" s="66"/>
      <c r="AM56" s="66"/>
      <c r="AN56" s="50"/>
      <c r="AO56" s="50"/>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row>
    <row r="57" spans="1:227" x14ac:dyDescent="0.3">
      <c r="A57" s="26" t="s">
        <v>16</v>
      </c>
      <c r="B57" s="25"/>
      <c r="C57" s="29">
        <v>12744</v>
      </c>
      <c r="D57" s="66">
        <v>18</v>
      </c>
      <c r="E57" s="66">
        <v>14</v>
      </c>
      <c r="F57" s="66">
        <v>12</v>
      </c>
      <c r="G57" s="66">
        <v>16</v>
      </c>
      <c r="H57" s="66">
        <v>28</v>
      </c>
      <c r="I57" s="66">
        <v>12</v>
      </c>
      <c r="J57" s="66">
        <v>13</v>
      </c>
      <c r="K57" s="66">
        <v>8</v>
      </c>
      <c r="L57" s="66">
        <v>7</v>
      </c>
      <c r="M57" s="66">
        <v>16</v>
      </c>
      <c r="N57" s="66">
        <v>1.0127999999999999</v>
      </c>
      <c r="O57" s="67">
        <v>20.58</v>
      </c>
      <c r="P57" s="68">
        <f t="shared" si="5"/>
        <v>300.14530559999997</v>
      </c>
      <c r="Q57" s="69">
        <v>434</v>
      </c>
      <c r="R57" s="66">
        <v>11</v>
      </c>
      <c r="S57" s="66">
        <v>2</v>
      </c>
      <c r="T57" s="66">
        <v>4</v>
      </c>
      <c r="U57" s="66">
        <v>6</v>
      </c>
      <c r="V57" s="66">
        <v>3</v>
      </c>
      <c r="W57" s="66">
        <v>10</v>
      </c>
      <c r="X57" s="66">
        <v>9</v>
      </c>
      <c r="Y57" s="66">
        <v>8</v>
      </c>
      <c r="Z57" s="66">
        <v>7</v>
      </c>
      <c r="AA57" s="66">
        <v>6</v>
      </c>
      <c r="AB57" s="66">
        <v>1.0183</v>
      </c>
      <c r="AC57" s="67">
        <v>21.74</v>
      </c>
      <c r="AD57" s="68">
        <f t="shared" si="4"/>
        <v>146.10975719999999</v>
      </c>
      <c r="AE57" s="66">
        <v>326</v>
      </c>
      <c r="AF57" s="69">
        <v>434</v>
      </c>
      <c r="AG57" s="69"/>
      <c r="AH57" s="70"/>
      <c r="AI57" s="70"/>
      <c r="AJ57" s="71"/>
      <c r="AK57" s="66">
        <v>60</v>
      </c>
      <c r="AL57" s="66"/>
      <c r="AM57" s="66"/>
      <c r="AN57" s="50"/>
      <c r="AO57" s="50"/>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row>
    <row r="58" spans="1:227" x14ac:dyDescent="0.3">
      <c r="A58" s="26" t="s">
        <v>279</v>
      </c>
      <c r="B58" s="25"/>
      <c r="C58" s="29">
        <v>21148</v>
      </c>
      <c r="D58" s="66">
        <v>44</v>
      </c>
      <c r="E58" s="66">
        <v>53</v>
      </c>
      <c r="F58" s="66">
        <v>32</v>
      </c>
      <c r="G58" s="66">
        <v>42</v>
      </c>
      <c r="H58" s="66">
        <v>28</v>
      </c>
      <c r="I58" s="66">
        <v>35</v>
      </c>
      <c r="J58" s="66">
        <v>33</v>
      </c>
      <c r="K58" s="66">
        <v>41</v>
      </c>
      <c r="L58" s="66">
        <v>30</v>
      </c>
      <c r="M58" s="66">
        <v>43</v>
      </c>
      <c r="N58" s="66">
        <v>1.0127999999999999</v>
      </c>
      <c r="O58" s="67">
        <v>20.58</v>
      </c>
      <c r="P58" s="68">
        <f t="shared" si="5"/>
        <v>794.13445439999987</v>
      </c>
      <c r="Q58" s="69">
        <v>854</v>
      </c>
      <c r="R58" s="66">
        <v>33</v>
      </c>
      <c r="S58" s="66">
        <v>49</v>
      </c>
      <c r="T58" s="66">
        <v>32</v>
      </c>
      <c r="U58" s="66">
        <v>27</v>
      </c>
      <c r="V58" s="66">
        <v>33</v>
      </c>
      <c r="W58" s="66">
        <v>29</v>
      </c>
      <c r="X58" s="66">
        <v>43</v>
      </c>
      <c r="Y58" s="66">
        <v>42</v>
      </c>
      <c r="Z58" s="66">
        <v>19</v>
      </c>
      <c r="AA58" s="66">
        <v>34</v>
      </c>
      <c r="AB58" s="66">
        <v>1.0183</v>
      </c>
      <c r="AC58" s="67">
        <v>21.74</v>
      </c>
      <c r="AD58" s="68">
        <f t="shared" si="4"/>
        <v>754.90041219999989</v>
      </c>
      <c r="AE58" s="66">
        <v>543</v>
      </c>
      <c r="AF58" s="69">
        <v>854</v>
      </c>
      <c r="AG58" s="69"/>
      <c r="AH58" s="70"/>
      <c r="AI58" s="70"/>
      <c r="AJ58" s="71"/>
      <c r="AK58" s="66">
        <v>417</v>
      </c>
      <c r="AL58" s="66"/>
      <c r="AM58" s="66"/>
      <c r="AN58" s="50"/>
      <c r="AO58" s="50"/>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row>
    <row r="59" spans="1:227" x14ac:dyDescent="0.3">
      <c r="A59" s="26" t="s">
        <v>70</v>
      </c>
      <c r="B59" s="25"/>
      <c r="C59" s="29">
        <v>10376</v>
      </c>
      <c r="D59" s="66">
        <v>24</v>
      </c>
      <c r="E59" s="66">
        <v>36</v>
      </c>
      <c r="F59" s="66">
        <v>31</v>
      </c>
      <c r="G59" s="66">
        <v>29</v>
      </c>
      <c r="H59" s="66">
        <v>35</v>
      </c>
      <c r="I59" s="66">
        <v>18</v>
      </c>
      <c r="J59" s="66">
        <v>27</v>
      </c>
      <c r="K59" s="66">
        <v>21</v>
      </c>
      <c r="L59" s="66">
        <v>21</v>
      </c>
      <c r="M59" s="66">
        <v>32</v>
      </c>
      <c r="N59" s="66">
        <v>1.0127999999999999</v>
      </c>
      <c r="O59" s="67">
        <v>20.58</v>
      </c>
      <c r="P59" s="68">
        <f t="shared" si="5"/>
        <v>571.10981759999993</v>
      </c>
      <c r="Q59" s="69">
        <v>643</v>
      </c>
      <c r="R59" s="66">
        <v>11</v>
      </c>
      <c r="S59" s="66">
        <v>21</v>
      </c>
      <c r="T59" s="66">
        <v>14</v>
      </c>
      <c r="U59" s="66">
        <v>23</v>
      </c>
      <c r="V59" s="66">
        <v>16</v>
      </c>
      <c r="W59" s="66">
        <v>15</v>
      </c>
      <c r="X59" s="66">
        <v>10</v>
      </c>
      <c r="Y59" s="66">
        <v>21</v>
      </c>
      <c r="Z59" s="66">
        <v>13</v>
      </c>
      <c r="AA59" s="66">
        <v>11</v>
      </c>
      <c r="AB59" s="66">
        <v>1.0183</v>
      </c>
      <c r="AC59" s="67">
        <v>21.74</v>
      </c>
      <c r="AD59" s="68">
        <f t="shared" si="4"/>
        <v>343.136551</v>
      </c>
      <c r="AE59" s="66">
        <v>549</v>
      </c>
      <c r="AF59" s="69">
        <v>643</v>
      </c>
      <c r="AG59" s="69"/>
      <c r="AH59" s="70">
        <v>17</v>
      </c>
      <c r="AI59" s="70"/>
      <c r="AJ59" s="71">
        <f t="shared" si="3"/>
        <v>17</v>
      </c>
      <c r="AK59" s="66">
        <v>99</v>
      </c>
      <c r="AL59" s="66"/>
      <c r="AM59" s="66"/>
      <c r="AN59" s="50"/>
      <c r="AO59" s="50"/>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row>
    <row r="60" spans="1:227" x14ac:dyDescent="0.3">
      <c r="A60" s="26" t="s">
        <v>17</v>
      </c>
      <c r="B60" s="25"/>
      <c r="C60" s="29">
        <v>18060</v>
      </c>
      <c r="D60" s="66">
        <v>32</v>
      </c>
      <c r="E60" s="66">
        <v>36</v>
      </c>
      <c r="F60" s="66">
        <v>21</v>
      </c>
      <c r="G60" s="66">
        <v>21</v>
      </c>
      <c r="H60" s="66">
        <v>39</v>
      </c>
      <c r="I60" s="66">
        <v>27</v>
      </c>
      <c r="J60" s="66">
        <v>33</v>
      </c>
      <c r="K60" s="66">
        <v>28</v>
      </c>
      <c r="L60" s="66">
        <v>24</v>
      </c>
      <c r="M60" s="66">
        <v>26</v>
      </c>
      <c r="N60" s="66">
        <v>1.0127999999999999</v>
      </c>
      <c r="O60" s="67">
        <v>20.58</v>
      </c>
      <c r="P60" s="68">
        <f t="shared" si="5"/>
        <v>598.20626879999986</v>
      </c>
      <c r="Q60" s="69">
        <v>774</v>
      </c>
      <c r="R60" s="66">
        <v>42</v>
      </c>
      <c r="S60" s="66">
        <v>44</v>
      </c>
      <c r="T60" s="66">
        <v>28</v>
      </c>
      <c r="U60" s="66">
        <v>29</v>
      </c>
      <c r="V60" s="66">
        <v>25</v>
      </c>
      <c r="W60" s="66">
        <v>24</v>
      </c>
      <c r="X60" s="66">
        <v>41</v>
      </c>
      <c r="Y60" s="66">
        <v>17</v>
      </c>
      <c r="Z60" s="66">
        <v>22</v>
      </c>
      <c r="AA60" s="66">
        <v>24</v>
      </c>
      <c r="AB60" s="66">
        <v>1.0183</v>
      </c>
      <c r="AC60" s="67">
        <v>21.74</v>
      </c>
      <c r="AD60" s="68">
        <f t="shared" si="4"/>
        <v>655.28012319999993</v>
      </c>
      <c r="AE60" s="66">
        <v>812</v>
      </c>
      <c r="AF60" s="69">
        <v>774</v>
      </c>
      <c r="AG60" s="69">
        <v>153</v>
      </c>
      <c r="AH60" s="70"/>
      <c r="AI60" s="70"/>
      <c r="AJ60" s="71">
        <f t="shared" si="3"/>
        <v>153</v>
      </c>
      <c r="AK60" s="66">
        <v>181</v>
      </c>
      <c r="AL60" s="66"/>
      <c r="AM60" s="66"/>
      <c r="AN60" s="50"/>
      <c r="AO60" s="50"/>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row>
    <row r="61" spans="1:227" x14ac:dyDescent="0.3">
      <c r="A61" s="26" t="s">
        <v>18</v>
      </c>
      <c r="B61" s="25"/>
      <c r="C61" s="29">
        <v>9675</v>
      </c>
      <c r="D61" s="66">
        <v>24</v>
      </c>
      <c r="E61" s="66">
        <v>34</v>
      </c>
      <c r="F61" s="66">
        <v>27</v>
      </c>
      <c r="G61" s="66">
        <v>31</v>
      </c>
      <c r="H61" s="66">
        <v>34</v>
      </c>
      <c r="I61" s="66">
        <v>22</v>
      </c>
      <c r="J61" s="66">
        <v>30</v>
      </c>
      <c r="K61" s="66">
        <v>28</v>
      </c>
      <c r="L61" s="66">
        <v>32</v>
      </c>
      <c r="M61" s="66">
        <v>33</v>
      </c>
      <c r="N61" s="66">
        <v>1.0127999999999999</v>
      </c>
      <c r="O61" s="67">
        <v>20.58</v>
      </c>
      <c r="P61" s="68">
        <f t="shared" si="5"/>
        <v>614.88100799999995</v>
      </c>
      <c r="Q61" s="69">
        <v>564</v>
      </c>
      <c r="R61" s="66">
        <v>22</v>
      </c>
      <c r="S61" s="66">
        <v>24</v>
      </c>
      <c r="T61" s="66">
        <v>30</v>
      </c>
      <c r="U61" s="66">
        <v>25</v>
      </c>
      <c r="V61" s="66">
        <v>15</v>
      </c>
      <c r="W61" s="66">
        <v>23</v>
      </c>
      <c r="X61" s="66">
        <v>23</v>
      </c>
      <c r="Y61" s="66">
        <v>18</v>
      </c>
      <c r="Z61" s="66">
        <v>21</v>
      </c>
      <c r="AA61" s="66">
        <v>27</v>
      </c>
      <c r="AB61" s="66">
        <v>1.0183</v>
      </c>
      <c r="AC61" s="67">
        <v>21.74</v>
      </c>
      <c r="AD61" s="68">
        <f t="shared" si="4"/>
        <v>504.74279759999996</v>
      </c>
      <c r="AE61" s="66">
        <v>562</v>
      </c>
      <c r="AF61" s="69">
        <v>564</v>
      </c>
      <c r="AG61" s="69"/>
      <c r="AH61" s="70">
        <v>109</v>
      </c>
      <c r="AI61" s="70"/>
      <c r="AJ61" s="71">
        <f t="shared" si="3"/>
        <v>109</v>
      </c>
      <c r="AK61" s="66">
        <v>105</v>
      </c>
      <c r="AL61" s="66"/>
      <c r="AM61" s="66"/>
      <c r="AN61" s="50"/>
      <c r="AO61" s="50"/>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row>
    <row r="62" spans="1:227" x14ac:dyDescent="0.3">
      <c r="A62" s="26" t="s">
        <v>19</v>
      </c>
      <c r="B62" s="25"/>
      <c r="C62" s="29">
        <v>11092</v>
      </c>
      <c r="D62" s="66">
        <v>22</v>
      </c>
      <c r="E62" s="66">
        <v>21</v>
      </c>
      <c r="F62" s="66">
        <v>18</v>
      </c>
      <c r="G62" s="66">
        <v>21</v>
      </c>
      <c r="H62" s="66">
        <v>31</v>
      </c>
      <c r="I62" s="66">
        <v>19</v>
      </c>
      <c r="J62" s="66">
        <v>31</v>
      </c>
      <c r="K62" s="66">
        <v>18</v>
      </c>
      <c r="L62" s="66">
        <v>28</v>
      </c>
      <c r="M62" s="66">
        <v>25</v>
      </c>
      <c r="N62" s="66">
        <v>1.0127999999999999</v>
      </c>
      <c r="O62" s="67">
        <v>20.58</v>
      </c>
      <c r="P62" s="68">
        <f t="shared" si="5"/>
        <v>487.73612159999988</v>
      </c>
      <c r="Q62" s="69">
        <v>679</v>
      </c>
      <c r="R62" s="66">
        <v>25</v>
      </c>
      <c r="S62" s="66">
        <v>32</v>
      </c>
      <c r="T62" s="66">
        <v>14</v>
      </c>
      <c r="U62" s="66">
        <v>12</v>
      </c>
      <c r="V62" s="66">
        <v>18</v>
      </c>
      <c r="W62" s="66">
        <v>10</v>
      </c>
      <c r="X62" s="66">
        <v>15</v>
      </c>
      <c r="Y62" s="66">
        <v>15</v>
      </c>
      <c r="Z62" s="66">
        <v>8</v>
      </c>
      <c r="AA62" s="66">
        <v>15</v>
      </c>
      <c r="AB62" s="66">
        <v>1.0183</v>
      </c>
      <c r="AC62" s="67">
        <v>21.74</v>
      </c>
      <c r="AD62" s="68">
        <f t="shared" si="4"/>
        <v>363.06060879999995</v>
      </c>
      <c r="AE62" s="66">
        <v>468</v>
      </c>
      <c r="AF62" s="69">
        <v>679</v>
      </c>
      <c r="AG62" s="69">
        <v>105</v>
      </c>
      <c r="AH62" s="70"/>
      <c r="AI62" s="70"/>
      <c r="AJ62" s="71">
        <f t="shared" si="3"/>
        <v>105</v>
      </c>
      <c r="AK62" s="66">
        <v>64</v>
      </c>
      <c r="AL62" s="66"/>
      <c r="AM62" s="66"/>
      <c r="AN62" s="50"/>
      <c r="AO62" s="50"/>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row>
    <row r="63" spans="1:227" x14ac:dyDescent="0.3">
      <c r="A63" s="26" t="s">
        <v>20</v>
      </c>
      <c r="B63" s="25"/>
      <c r="C63" s="29">
        <v>7508</v>
      </c>
      <c r="D63" s="66">
        <v>9</v>
      </c>
      <c r="E63" s="66">
        <v>8</v>
      </c>
      <c r="F63" s="66">
        <v>6</v>
      </c>
      <c r="G63" s="66">
        <v>4</v>
      </c>
      <c r="H63" s="66">
        <v>2</v>
      </c>
      <c r="I63" s="66">
        <v>4</v>
      </c>
      <c r="J63" s="66">
        <v>8</v>
      </c>
      <c r="K63" s="66">
        <v>5</v>
      </c>
      <c r="L63" s="66">
        <v>3</v>
      </c>
      <c r="M63" s="66">
        <v>4</v>
      </c>
      <c r="N63" s="66">
        <v>1.0127999999999999</v>
      </c>
      <c r="O63" s="67">
        <v>20.58</v>
      </c>
      <c r="P63" s="68">
        <f t="shared" si="5"/>
        <v>110.47014719999997</v>
      </c>
      <c r="Q63" s="69">
        <v>321</v>
      </c>
      <c r="R63" s="66">
        <v>0</v>
      </c>
      <c r="S63" s="66">
        <v>1</v>
      </c>
      <c r="T63" s="66">
        <v>6</v>
      </c>
      <c r="U63" s="66">
        <v>4</v>
      </c>
      <c r="V63" s="66">
        <v>6</v>
      </c>
      <c r="W63" s="66">
        <v>6</v>
      </c>
      <c r="X63" s="66">
        <v>9</v>
      </c>
      <c r="Y63" s="66">
        <v>5</v>
      </c>
      <c r="Z63" s="66">
        <v>6</v>
      </c>
      <c r="AA63" s="66">
        <v>4</v>
      </c>
      <c r="AB63" s="66">
        <v>1.0183</v>
      </c>
      <c r="AC63" s="67">
        <v>21.74</v>
      </c>
      <c r="AD63" s="68">
        <f t="shared" si="4"/>
        <v>104.0478574</v>
      </c>
      <c r="AE63" s="66">
        <v>236</v>
      </c>
      <c r="AF63" s="69">
        <v>321</v>
      </c>
      <c r="AG63" s="69">
        <v>59</v>
      </c>
      <c r="AH63" s="70"/>
      <c r="AI63" s="70"/>
      <c r="AJ63" s="71">
        <f t="shared" si="3"/>
        <v>59</v>
      </c>
      <c r="AK63" s="66">
        <v>55</v>
      </c>
      <c r="AL63" s="66"/>
      <c r="AM63" s="66"/>
      <c r="AN63" s="50"/>
      <c r="AO63" s="50"/>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row>
    <row r="64" spans="1:227" x14ac:dyDescent="0.3">
      <c r="A64" s="26" t="s">
        <v>21</v>
      </c>
      <c r="B64" s="25"/>
      <c r="C64" s="29">
        <v>6239</v>
      </c>
      <c r="D64" s="66">
        <v>4</v>
      </c>
      <c r="E64" s="66">
        <v>1</v>
      </c>
      <c r="F64" s="66">
        <v>1</v>
      </c>
      <c r="G64" s="66">
        <v>0</v>
      </c>
      <c r="H64" s="66">
        <v>5</v>
      </c>
      <c r="I64" s="66">
        <v>1</v>
      </c>
      <c r="J64" s="66">
        <v>1</v>
      </c>
      <c r="K64" s="66">
        <v>3</v>
      </c>
      <c r="L64" s="66">
        <v>2</v>
      </c>
      <c r="M64" s="66">
        <v>2</v>
      </c>
      <c r="N64" s="66">
        <v>1.0127999999999999</v>
      </c>
      <c r="O64" s="67">
        <v>20.58</v>
      </c>
      <c r="P64" s="68">
        <f t="shared" si="5"/>
        <v>41.686847999999991</v>
      </c>
      <c r="Q64" s="69">
        <v>357</v>
      </c>
      <c r="R64" s="66">
        <v>0</v>
      </c>
      <c r="S64" s="66">
        <v>0</v>
      </c>
      <c r="T64" s="66">
        <v>0</v>
      </c>
      <c r="U64" s="66">
        <v>0</v>
      </c>
      <c r="V64" s="66">
        <v>0</v>
      </c>
      <c r="W64" s="66">
        <v>0</v>
      </c>
      <c r="X64" s="66">
        <v>0</v>
      </c>
      <c r="Y64" s="66">
        <v>0</v>
      </c>
      <c r="Z64" s="66">
        <v>0</v>
      </c>
      <c r="AA64" s="66">
        <v>1</v>
      </c>
      <c r="AB64" s="66">
        <v>1.0183</v>
      </c>
      <c r="AC64" s="67">
        <v>21.74</v>
      </c>
      <c r="AD64" s="68">
        <f t="shared" si="4"/>
        <v>2.2137842000000001</v>
      </c>
      <c r="AE64" s="66">
        <v>304</v>
      </c>
      <c r="AF64" s="69">
        <v>357</v>
      </c>
      <c r="AG64" s="69">
        <v>54</v>
      </c>
      <c r="AH64" s="70"/>
      <c r="AI64" s="70"/>
      <c r="AJ64" s="71">
        <f t="shared" si="3"/>
        <v>54</v>
      </c>
      <c r="AK64" s="66">
        <v>17</v>
      </c>
      <c r="AL64" s="66"/>
      <c r="AM64" s="66"/>
      <c r="AN64" s="50"/>
      <c r="AO64" s="50"/>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row>
    <row r="65" spans="1:227" x14ac:dyDescent="0.3">
      <c r="A65" s="26" t="s">
        <v>280</v>
      </c>
      <c r="B65" s="25"/>
      <c r="C65" s="29">
        <v>18682</v>
      </c>
      <c r="D65" s="66">
        <v>23</v>
      </c>
      <c r="E65" s="66">
        <v>29</v>
      </c>
      <c r="F65" s="66">
        <v>37</v>
      </c>
      <c r="G65" s="66">
        <v>27</v>
      </c>
      <c r="H65" s="66">
        <v>37</v>
      </c>
      <c r="I65" s="66">
        <v>34</v>
      </c>
      <c r="J65" s="66">
        <v>30</v>
      </c>
      <c r="K65" s="66">
        <v>42</v>
      </c>
      <c r="L65" s="66">
        <v>33</v>
      </c>
      <c r="M65" s="66">
        <v>34</v>
      </c>
      <c r="N65" s="66">
        <v>1.0127999999999999</v>
      </c>
      <c r="O65" s="67">
        <v>20.58</v>
      </c>
      <c r="P65" s="68">
        <f t="shared" si="5"/>
        <v>679.49562239999989</v>
      </c>
      <c r="Q65" s="69">
        <v>795</v>
      </c>
      <c r="R65" s="66">
        <v>44</v>
      </c>
      <c r="S65" s="66">
        <v>41</v>
      </c>
      <c r="T65" s="66">
        <v>34</v>
      </c>
      <c r="U65" s="66">
        <v>32</v>
      </c>
      <c r="V65" s="66">
        <v>34</v>
      </c>
      <c r="W65" s="66">
        <v>25</v>
      </c>
      <c r="X65" s="66">
        <v>29</v>
      </c>
      <c r="Y65" s="66">
        <v>40</v>
      </c>
      <c r="Z65" s="66">
        <v>40</v>
      </c>
      <c r="AA65" s="66">
        <v>19</v>
      </c>
      <c r="AB65" s="66">
        <v>1.0183</v>
      </c>
      <c r="AC65" s="67">
        <v>21.74</v>
      </c>
      <c r="AD65" s="68">
        <f t="shared" si="4"/>
        <v>748.25905959999977</v>
      </c>
      <c r="AE65" s="66">
        <v>762</v>
      </c>
      <c r="AF65" s="69">
        <v>795</v>
      </c>
      <c r="AG65" s="69">
        <v>145</v>
      </c>
      <c r="AH65" s="70"/>
      <c r="AI65" s="70"/>
      <c r="AJ65" s="71">
        <f t="shared" si="3"/>
        <v>145</v>
      </c>
      <c r="AK65" s="66">
        <v>94</v>
      </c>
      <c r="AL65" s="66"/>
      <c r="AM65" s="66"/>
      <c r="AN65" s="50"/>
      <c r="AO65" s="50"/>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row>
    <row r="66" spans="1:227" x14ac:dyDescent="0.3">
      <c r="A66" s="26" t="s">
        <v>283</v>
      </c>
      <c r="B66" s="25"/>
      <c r="C66" s="29">
        <v>6943</v>
      </c>
      <c r="D66" s="66"/>
      <c r="E66" s="66"/>
      <c r="F66" s="66"/>
      <c r="G66" s="66"/>
      <c r="H66" s="66"/>
      <c r="I66" s="66"/>
      <c r="J66" s="66"/>
      <c r="K66" s="66"/>
      <c r="L66" s="66"/>
      <c r="M66" s="66"/>
      <c r="N66" s="66">
        <v>1.0127999999999999</v>
      </c>
      <c r="O66" s="67">
        <v>20.58</v>
      </c>
      <c r="P66" s="68"/>
      <c r="Q66" s="69">
        <v>500</v>
      </c>
      <c r="R66" s="66">
        <v>1</v>
      </c>
      <c r="S66" s="66">
        <v>2</v>
      </c>
      <c r="T66" s="66">
        <v>0</v>
      </c>
      <c r="U66" s="66">
        <v>0</v>
      </c>
      <c r="V66" s="66">
        <v>0</v>
      </c>
      <c r="W66" s="66">
        <v>2</v>
      </c>
      <c r="X66" s="66">
        <v>0</v>
      </c>
      <c r="Y66" s="66">
        <v>0</v>
      </c>
      <c r="Z66" s="66">
        <v>0</v>
      </c>
      <c r="AA66" s="66">
        <v>0</v>
      </c>
      <c r="AB66" s="66">
        <v>1.0183</v>
      </c>
      <c r="AC66" s="67">
        <v>21.74</v>
      </c>
      <c r="AD66" s="68">
        <f t="shared" si="4"/>
        <v>11.068921</v>
      </c>
      <c r="AE66" s="66"/>
      <c r="AF66" s="69">
        <v>500</v>
      </c>
      <c r="AG66" s="69">
        <v>67</v>
      </c>
      <c r="AH66" s="70"/>
      <c r="AI66" s="70"/>
      <c r="AJ66" s="71">
        <f t="shared" si="3"/>
        <v>67</v>
      </c>
      <c r="AK66" s="66">
        <v>44</v>
      </c>
      <c r="AL66" s="66"/>
      <c r="AM66" s="66"/>
      <c r="AN66" s="50"/>
      <c r="AO66" s="50"/>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row>
    <row r="67" spans="1:227" ht="36" x14ac:dyDescent="0.3">
      <c r="A67" s="26" t="s">
        <v>282</v>
      </c>
      <c r="B67" s="25"/>
      <c r="C67" s="29">
        <v>9710</v>
      </c>
      <c r="D67" s="66">
        <v>40</v>
      </c>
      <c r="E67" s="66">
        <v>33</v>
      </c>
      <c r="F67" s="66">
        <v>32</v>
      </c>
      <c r="G67" s="66">
        <v>33</v>
      </c>
      <c r="H67" s="66">
        <v>28</v>
      </c>
      <c r="I67" s="66">
        <v>23</v>
      </c>
      <c r="J67" s="66">
        <v>36</v>
      </c>
      <c r="K67" s="66">
        <v>31</v>
      </c>
      <c r="L67" s="66">
        <v>27</v>
      </c>
      <c r="M67" s="66">
        <v>25</v>
      </c>
      <c r="N67" s="66">
        <v>1.0127999999999999</v>
      </c>
      <c r="O67" s="67">
        <v>20.58</v>
      </c>
      <c r="P67" s="68">
        <f t="shared" ref="P67:P99" si="6">AVERAGE(D67:M67)*N67*O67</f>
        <v>641.97745919999988</v>
      </c>
      <c r="Q67" s="69">
        <v>461</v>
      </c>
      <c r="R67" s="66">
        <v>43</v>
      </c>
      <c r="S67" s="66">
        <v>46</v>
      </c>
      <c r="T67" s="66">
        <v>34</v>
      </c>
      <c r="U67" s="66">
        <v>23</v>
      </c>
      <c r="V67" s="66">
        <v>29</v>
      </c>
      <c r="W67" s="66">
        <v>23</v>
      </c>
      <c r="X67" s="66">
        <v>29</v>
      </c>
      <c r="Y67" s="66">
        <v>25</v>
      </c>
      <c r="Z67" s="66">
        <v>20</v>
      </c>
      <c r="AA67" s="66">
        <v>24</v>
      </c>
      <c r="AB67" s="66">
        <v>1.0183</v>
      </c>
      <c r="AC67" s="67">
        <v>21.74</v>
      </c>
      <c r="AD67" s="68">
        <f t="shared" si="4"/>
        <v>655.28012319999993</v>
      </c>
      <c r="AE67" s="66">
        <v>521</v>
      </c>
      <c r="AF67" s="69">
        <v>461</v>
      </c>
      <c r="AG67" s="69"/>
      <c r="AH67" s="70">
        <v>68</v>
      </c>
      <c r="AI67" s="70"/>
      <c r="AJ67" s="71">
        <f t="shared" si="3"/>
        <v>68</v>
      </c>
      <c r="AK67" s="66">
        <v>176</v>
      </c>
      <c r="AL67" s="66"/>
      <c r="AM67" s="66"/>
      <c r="AN67" s="50"/>
      <c r="AO67" s="50"/>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row>
    <row r="68" spans="1:227" x14ac:dyDescent="0.3">
      <c r="A68" s="26" t="s">
        <v>60</v>
      </c>
      <c r="B68" s="25"/>
      <c r="C68" s="29">
        <v>3811</v>
      </c>
      <c r="D68" s="66">
        <v>14</v>
      </c>
      <c r="E68" s="66">
        <v>16</v>
      </c>
      <c r="F68" s="66">
        <v>6</v>
      </c>
      <c r="G68" s="66">
        <v>9</v>
      </c>
      <c r="H68" s="66">
        <v>11</v>
      </c>
      <c r="I68" s="66">
        <v>6</v>
      </c>
      <c r="J68" s="66">
        <v>13</v>
      </c>
      <c r="K68" s="66">
        <v>3</v>
      </c>
      <c r="L68" s="66">
        <v>3</v>
      </c>
      <c r="M68" s="66">
        <v>7</v>
      </c>
      <c r="N68" s="66">
        <v>1.0127999999999999</v>
      </c>
      <c r="O68" s="67">
        <v>20.58</v>
      </c>
      <c r="P68" s="68">
        <f t="shared" si="6"/>
        <v>183.42213119999997</v>
      </c>
      <c r="Q68" s="69">
        <v>251</v>
      </c>
      <c r="R68" s="66">
        <v>12</v>
      </c>
      <c r="S68" s="66">
        <v>16</v>
      </c>
      <c r="T68" s="66">
        <v>6</v>
      </c>
      <c r="U68" s="66">
        <v>8</v>
      </c>
      <c r="V68" s="66">
        <v>8</v>
      </c>
      <c r="W68" s="66">
        <v>4</v>
      </c>
      <c r="X68" s="66">
        <v>13</v>
      </c>
      <c r="Y68" s="66">
        <v>10</v>
      </c>
      <c r="Z68" s="66">
        <v>7</v>
      </c>
      <c r="AA68" s="66">
        <v>5</v>
      </c>
      <c r="AB68" s="66">
        <v>1.0183</v>
      </c>
      <c r="AC68" s="67">
        <v>21.74</v>
      </c>
      <c r="AD68" s="68">
        <f t="shared" si="4"/>
        <v>197.02679379999998</v>
      </c>
      <c r="AE68" s="66">
        <v>365</v>
      </c>
      <c r="AF68" s="69">
        <v>251</v>
      </c>
      <c r="AG68" s="69"/>
      <c r="AH68" s="70"/>
      <c r="AI68" s="70"/>
      <c r="AJ68" s="71"/>
      <c r="AK68" s="66">
        <v>56</v>
      </c>
      <c r="AL68" s="66"/>
      <c r="AM68" s="66"/>
      <c r="AN68" s="50"/>
      <c r="AO68" s="50"/>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row>
    <row r="69" spans="1:227" x14ac:dyDescent="0.3">
      <c r="A69" s="26" t="s">
        <v>285</v>
      </c>
      <c r="B69" s="25"/>
      <c r="C69" s="29">
        <v>18428</v>
      </c>
      <c r="D69" s="66">
        <v>24</v>
      </c>
      <c r="E69" s="66">
        <v>34</v>
      </c>
      <c r="F69" s="66">
        <v>33</v>
      </c>
      <c r="G69" s="66">
        <v>26</v>
      </c>
      <c r="H69" s="66">
        <v>31</v>
      </c>
      <c r="I69" s="66">
        <v>28</v>
      </c>
      <c r="J69" s="66">
        <v>38</v>
      </c>
      <c r="K69" s="66">
        <v>33</v>
      </c>
      <c r="L69" s="66">
        <v>35</v>
      </c>
      <c r="M69" s="66">
        <v>40</v>
      </c>
      <c r="N69" s="66">
        <v>1.0127999999999999</v>
      </c>
      <c r="O69" s="67">
        <v>20.58</v>
      </c>
      <c r="P69" s="68">
        <f t="shared" si="6"/>
        <v>671.15825280000001</v>
      </c>
      <c r="Q69" s="69">
        <v>640</v>
      </c>
      <c r="R69" s="66">
        <v>40</v>
      </c>
      <c r="S69" s="66">
        <v>45</v>
      </c>
      <c r="T69" s="66">
        <v>32</v>
      </c>
      <c r="U69" s="66">
        <v>27</v>
      </c>
      <c r="V69" s="66">
        <v>26</v>
      </c>
      <c r="W69" s="66">
        <v>21</v>
      </c>
      <c r="X69" s="66">
        <v>38</v>
      </c>
      <c r="Y69" s="66">
        <v>22</v>
      </c>
      <c r="Z69" s="66">
        <v>23</v>
      </c>
      <c r="AA69" s="66">
        <v>22</v>
      </c>
      <c r="AB69" s="66">
        <v>1.0183</v>
      </c>
      <c r="AC69" s="67">
        <v>21.74</v>
      </c>
      <c r="AD69" s="68">
        <f t="shared" si="4"/>
        <v>655.28012319999993</v>
      </c>
      <c r="AE69" s="66">
        <v>459</v>
      </c>
      <c r="AF69" s="69">
        <v>640</v>
      </c>
      <c r="AG69" s="69"/>
      <c r="AH69" s="70">
        <v>223</v>
      </c>
      <c r="AI69" s="70"/>
      <c r="AJ69" s="71">
        <f t="shared" ref="AJ69:AJ111" si="7">SUM(AG69:AI69)</f>
        <v>223</v>
      </c>
      <c r="AK69" s="66">
        <v>342</v>
      </c>
      <c r="AL69" s="66"/>
      <c r="AM69" s="66"/>
      <c r="AN69" s="50"/>
      <c r="AO69" s="50"/>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row>
    <row r="70" spans="1:227" x14ac:dyDescent="0.3">
      <c r="A70" s="26" t="s">
        <v>22</v>
      </c>
      <c r="B70" s="25"/>
      <c r="C70" s="29">
        <v>5169</v>
      </c>
      <c r="D70" s="66">
        <v>16</v>
      </c>
      <c r="E70" s="66">
        <v>16</v>
      </c>
      <c r="F70" s="66">
        <v>15</v>
      </c>
      <c r="G70" s="66">
        <v>14</v>
      </c>
      <c r="H70" s="66">
        <v>16</v>
      </c>
      <c r="I70" s="66">
        <v>17</v>
      </c>
      <c r="J70" s="66">
        <v>16</v>
      </c>
      <c r="K70" s="66">
        <v>17</v>
      </c>
      <c r="L70" s="66">
        <v>18</v>
      </c>
      <c r="M70" s="66">
        <v>18</v>
      </c>
      <c r="N70" s="66">
        <v>1.0127999999999999</v>
      </c>
      <c r="O70" s="67">
        <v>20.58</v>
      </c>
      <c r="P70" s="68">
        <f t="shared" si="6"/>
        <v>339.74781119999994</v>
      </c>
      <c r="Q70" s="69">
        <v>275</v>
      </c>
      <c r="R70" s="66">
        <v>25</v>
      </c>
      <c r="S70" s="66">
        <v>20</v>
      </c>
      <c r="T70" s="66">
        <v>26</v>
      </c>
      <c r="U70" s="66">
        <v>16</v>
      </c>
      <c r="V70" s="66">
        <v>10</v>
      </c>
      <c r="W70" s="66">
        <v>9</v>
      </c>
      <c r="X70" s="66">
        <v>13</v>
      </c>
      <c r="Y70" s="66">
        <v>12</v>
      </c>
      <c r="Z70" s="66">
        <v>13</v>
      </c>
      <c r="AA70" s="66">
        <v>10</v>
      </c>
      <c r="AB70" s="66">
        <v>1.0183</v>
      </c>
      <c r="AC70" s="67">
        <v>21.74</v>
      </c>
      <c r="AD70" s="68">
        <f t="shared" si="4"/>
        <v>340.92276679999998</v>
      </c>
      <c r="AE70" s="66">
        <v>239</v>
      </c>
      <c r="AF70" s="69">
        <v>275</v>
      </c>
      <c r="AG70" s="69"/>
      <c r="AH70" s="70"/>
      <c r="AI70" s="70"/>
      <c r="AJ70" s="71"/>
      <c r="AK70" s="66">
        <v>47</v>
      </c>
      <c r="AL70" s="66"/>
      <c r="AM70" s="66"/>
      <c r="AN70" s="50"/>
      <c r="AO70" s="50"/>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row>
    <row r="71" spans="1:227" x14ac:dyDescent="0.3">
      <c r="A71" s="26" t="s">
        <v>23</v>
      </c>
      <c r="B71" s="25"/>
      <c r="C71" s="29">
        <v>9416</v>
      </c>
      <c r="D71" s="66">
        <v>0</v>
      </c>
      <c r="E71" s="66">
        <v>0</v>
      </c>
      <c r="F71" s="66">
        <v>0</v>
      </c>
      <c r="G71" s="66">
        <v>0</v>
      </c>
      <c r="H71" s="66">
        <v>0</v>
      </c>
      <c r="I71" s="66">
        <v>3</v>
      </c>
      <c r="J71" s="66">
        <v>0</v>
      </c>
      <c r="K71" s="66">
        <v>0</v>
      </c>
      <c r="L71" s="66">
        <v>0</v>
      </c>
      <c r="M71" s="66">
        <v>0</v>
      </c>
      <c r="N71" s="66">
        <v>1.0127999999999999</v>
      </c>
      <c r="O71" s="67">
        <v>20.58</v>
      </c>
      <c r="P71" s="68">
        <f t="shared" si="6"/>
        <v>6.2530271999999982</v>
      </c>
      <c r="Q71" s="69">
        <v>487</v>
      </c>
      <c r="R71" s="66">
        <v>0</v>
      </c>
      <c r="S71" s="66">
        <v>0</v>
      </c>
      <c r="T71" s="66">
        <v>0</v>
      </c>
      <c r="U71" s="66">
        <v>0</v>
      </c>
      <c r="V71" s="66">
        <v>1</v>
      </c>
      <c r="W71" s="66">
        <v>0</v>
      </c>
      <c r="X71" s="66">
        <v>0</v>
      </c>
      <c r="Y71" s="66">
        <v>0</v>
      </c>
      <c r="Z71" s="66">
        <v>2</v>
      </c>
      <c r="AA71" s="66">
        <v>0</v>
      </c>
      <c r="AB71" s="66">
        <v>1.0183</v>
      </c>
      <c r="AC71" s="67">
        <v>21.74</v>
      </c>
      <c r="AD71" s="68">
        <f t="shared" si="4"/>
        <v>6.6413525999999994</v>
      </c>
      <c r="AE71" s="66">
        <v>270</v>
      </c>
      <c r="AF71" s="69">
        <v>487</v>
      </c>
      <c r="AG71" s="69"/>
      <c r="AH71" s="70"/>
      <c r="AI71" s="70"/>
      <c r="AJ71" s="71"/>
      <c r="AK71" s="66">
        <v>65</v>
      </c>
      <c r="AL71" s="66"/>
      <c r="AM71" s="66"/>
      <c r="AN71" s="50"/>
      <c r="AO71" s="50"/>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row>
    <row r="72" spans="1:227" x14ac:dyDescent="0.3">
      <c r="A72" s="26" t="s">
        <v>24</v>
      </c>
      <c r="B72" s="25"/>
      <c r="C72" s="29">
        <v>10428</v>
      </c>
      <c r="D72" s="66">
        <v>34</v>
      </c>
      <c r="E72" s="66">
        <v>33</v>
      </c>
      <c r="F72" s="66">
        <v>34</v>
      </c>
      <c r="G72" s="66">
        <v>42</v>
      </c>
      <c r="H72" s="66">
        <v>30</v>
      </c>
      <c r="I72" s="66">
        <v>31</v>
      </c>
      <c r="J72" s="66">
        <v>29</v>
      </c>
      <c r="K72" s="66">
        <v>27</v>
      </c>
      <c r="L72" s="66">
        <v>40</v>
      </c>
      <c r="M72" s="66">
        <v>31</v>
      </c>
      <c r="N72" s="66">
        <v>1.0127999999999999</v>
      </c>
      <c r="O72" s="67">
        <v>20.58</v>
      </c>
      <c r="P72" s="68">
        <f t="shared" si="6"/>
        <v>689.91733439999996</v>
      </c>
      <c r="Q72" s="69">
        <v>586</v>
      </c>
      <c r="R72" s="66">
        <v>11</v>
      </c>
      <c r="S72" s="66">
        <v>7</v>
      </c>
      <c r="T72" s="66">
        <v>11</v>
      </c>
      <c r="U72" s="66">
        <v>18</v>
      </c>
      <c r="V72" s="66">
        <v>6</v>
      </c>
      <c r="W72" s="66">
        <v>9</v>
      </c>
      <c r="X72" s="66">
        <v>10</v>
      </c>
      <c r="Y72" s="66">
        <v>9</v>
      </c>
      <c r="Z72" s="66">
        <v>14</v>
      </c>
      <c r="AA72" s="66">
        <v>16</v>
      </c>
      <c r="AB72" s="66">
        <v>1.0183</v>
      </c>
      <c r="AC72" s="67">
        <v>21.74</v>
      </c>
      <c r="AD72" s="68">
        <f t="shared" si="4"/>
        <v>245.73004619999998</v>
      </c>
      <c r="AE72" s="66">
        <v>551</v>
      </c>
      <c r="AF72" s="69">
        <v>586</v>
      </c>
      <c r="AG72" s="69">
        <v>107</v>
      </c>
      <c r="AH72" s="70"/>
      <c r="AI72" s="70"/>
      <c r="AJ72" s="71">
        <f t="shared" si="7"/>
        <v>107</v>
      </c>
      <c r="AK72" s="66">
        <v>75</v>
      </c>
      <c r="AL72" s="66"/>
      <c r="AM72" s="66"/>
      <c r="AN72" s="50"/>
      <c r="AO72" s="50"/>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c r="GX72" s="66"/>
      <c r="GY72" s="66"/>
      <c r="GZ72" s="66"/>
      <c r="HA72" s="66"/>
      <c r="HB72" s="66"/>
      <c r="HC72" s="66"/>
      <c r="HD72" s="66"/>
      <c r="HE72" s="66"/>
      <c r="HF72" s="66"/>
      <c r="HG72" s="66"/>
      <c r="HH72" s="66"/>
      <c r="HI72" s="66"/>
      <c r="HJ72" s="66"/>
      <c r="HK72" s="66"/>
      <c r="HL72" s="66"/>
      <c r="HM72" s="66"/>
      <c r="HN72" s="66"/>
      <c r="HO72" s="66"/>
      <c r="HP72" s="66"/>
      <c r="HQ72" s="66"/>
      <c r="HR72" s="66"/>
      <c r="HS72" s="66"/>
    </row>
    <row r="73" spans="1:227" x14ac:dyDescent="0.3">
      <c r="A73" s="26" t="s">
        <v>25</v>
      </c>
      <c r="B73" s="25"/>
      <c r="C73" s="29">
        <v>5908</v>
      </c>
      <c r="D73" s="66">
        <v>9</v>
      </c>
      <c r="E73" s="66">
        <v>16</v>
      </c>
      <c r="F73" s="66">
        <v>15</v>
      </c>
      <c r="G73" s="66">
        <v>20</v>
      </c>
      <c r="H73" s="66">
        <v>15</v>
      </c>
      <c r="I73" s="66">
        <v>14</v>
      </c>
      <c r="J73" s="66">
        <v>15</v>
      </c>
      <c r="K73" s="66">
        <v>14</v>
      </c>
      <c r="L73" s="66">
        <v>22</v>
      </c>
      <c r="M73" s="66">
        <v>13</v>
      </c>
      <c r="N73" s="66">
        <v>1.0127999999999999</v>
      </c>
      <c r="O73" s="67">
        <v>20.58</v>
      </c>
      <c r="P73" s="68">
        <f t="shared" si="6"/>
        <v>318.90438719999997</v>
      </c>
      <c r="Q73" s="69">
        <v>288</v>
      </c>
      <c r="R73" s="66">
        <v>11</v>
      </c>
      <c r="S73" s="66">
        <v>8</v>
      </c>
      <c r="T73" s="66">
        <v>12</v>
      </c>
      <c r="U73" s="66">
        <v>12</v>
      </c>
      <c r="V73" s="66">
        <v>7</v>
      </c>
      <c r="W73" s="66">
        <v>2</v>
      </c>
      <c r="X73" s="66">
        <v>6</v>
      </c>
      <c r="Y73" s="66">
        <v>4</v>
      </c>
      <c r="Z73" s="66">
        <v>6</v>
      </c>
      <c r="AA73" s="66">
        <v>8</v>
      </c>
      <c r="AB73" s="66">
        <v>1.0183</v>
      </c>
      <c r="AC73" s="67">
        <v>21.74</v>
      </c>
      <c r="AD73" s="68">
        <f t="shared" si="4"/>
        <v>168.24759919999997</v>
      </c>
      <c r="AE73" s="66">
        <v>209</v>
      </c>
      <c r="AF73" s="69">
        <v>288</v>
      </c>
      <c r="AG73" s="69"/>
      <c r="AH73" s="70">
        <v>25</v>
      </c>
      <c r="AI73" s="70"/>
      <c r="AJ73" s="71">
        <f t="shared" si="7"/>
        <v>25</v>
      </c>
      <c r="AK73" s="66">
        <v>24</v>
      </c>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row>
    <row r="74" spans="1:227" x14ac:dyDescent="0.3">
      <c r="A74" s="26" t="s">
        <v>26</v>
      </c>
      <c r="B74" s="25"/>
      <c r="C74" s="29">
        <v>23251</v>
      </c>
      <c r="D74" s="66">
        <v>27</v>
      </c>
      <c r="E74" s="66">
        <v>36</v>
      </c>
      <c r="F74" s="66">
        <v>27</v>
      </c>
      <c r="G74" s="66">
        <v>36</v>
      </c>
      <c r="H74" s="66">
        <v>28</v>
      </c>
      <c r="I74" s="66">
        <v>26</v>
      </c>
      <c r="J74" s="66">
        <v>31</v>
      </c>
      <c r="K74" s="66">
        <v>36</v>
      </c>
      <c r="L74" s="66">
        <v>23</v>
      </c>
      <c r="M74" s="66">
        <v>30</v>
      </c>
      <c r="N74" s="66">
        <v>1.0127999999999999</v>
      </c>
      <c r="O74" s="67">
        <v>20.58</v>
      </c>
      <c r="P74" s="68">
        <f t="shared" si="6"/>
        <v>625.30271999999991</v>
      </c>
      <c r="Q74" s="69">
        <v>908</v>
      </c>
      <c r="R74" s="66">
        <v>27</v>
      </c>
      <c r="S74" s="66">
        <v>31</v>
      </c>
      <c r="T74" s="66">
        <v>28</v>
      </c>
      <c r="U74" s="66">
        <v>26</v>
      </c>
      <c r="V74" s="66">
        <v>25</v>
      </c>
      <c r="W74" s="66">
        <v>24</v>
      </c>
      <c r="X74" s="66">
        <v>38</v>
      </c>
      <c r="Y74" s="66">
        <v>27</v>
      </c>
      <c r="Z74" s="66">
        <v>27</v>
      </c>
      <c r="AA74" s="66">
        <v>22</v>
      </c>
      <c r="AB74" s="66">
        <v>1.0183</v>
      </c>
      <c r="AC74" s="67">
        <v>21.74</v>
      </c>
      <c r="AD74" s="68">
        <f t="shared" si="4"/>
        <v>608.79065500000002</v>
      </c>
      <c r="AE74" s="66">
        <v>747</v>
      </c>
      <c r="AF74" s="69">
        <v>908</v>
      </c>
      <c r="AG74" s="69">
        <v>166</v>
      </c>
      <c r="AH74" s="70"/>
      <c r="AI74" s="70"/>
      <c r="AJ74" s="71">
        <f t="shared" si="7"/>
        <v>166</v>
      </c>
      <c r="AK74" s="66">
        <v>253</v>
      </c>
      <c r="AL74" s="66"/>
      <c r="AM74" s="66"/>
      <c r="AN74" s="50"/>
      <c r="AO74" s="50"/>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row>
    <row r="75" spans="1:227" x14ac:dyDescent="0.3">
      <c r="A75" s="26" t="s">
        <v>62</v>
      </c>
      <c r="B75" s="25"/>
      <c r="C75" s="29">
        <v>14851</v>
      </c>
      <c r="D75" s="66">
        <v>23</v>
      </c>
      <c r="E75" s="66">
        <v>24</v>
      </c>
      <c r="F75" s="66">
        <v>21</v>
      </c>
      <c r="G75" s="66">
        <v>30</v>
      </c>
      <c r="H75" s="66">
        <v>24</v>
      </c>
      <c r="I75" s="66">
        <v>26</v>
      </c>
      <c r="J75" s="66">
        <v>24</v>
      </c>
      <c r="K75" s="66">
        <v>30</v>
      </c>
      <c r="L75" s="66">
        <v>24</v>
      </c>
      <c r="M75" s="66">
        <v>29</v>
      </c>
      <c r="N75" s="66">
        <v>1.0127999999999999</v>
      </c>
      <c r="O75" s="67">
        <v>20.58</v>
      </c>
      <c r="P75" s="68">
        <f t="shared" si="6"/>
        <v>531.50731199999996</v>
      </c>
      <c r="Q75" s="69">
        <v>824</v>
      </c>
      <c r="R75" s="66">
        <v>17</v>
      </c>
      <c r="S75" s="66">
        <v>28</v>
      </c>
      <c r="T75" s="66">
        <v>35</v>
      </c>
      <c r="U75" s="66">
        <v>16</v>
      </c>
      <c r="V75" s="66">
        <v>25</v>
      </c>
      <c r="W75" s="66">
        <v>23</v>
      </c>
      <c r="X75" s="66">
        <v>27</v>
      </c>
      <c r="Y75" s="66">
        <v>17</v>
      </c>
      <c r="Z75" s="66">
        <v>19</v>
      </c>
      <c r="AA75" s="66">
        <v>11</v>
      </c>
      <c r="AB75" s="66">
        <v>1.0183</v>
      </c>
      <c r="AC75" s="67">
        <v>21.74</v>
      </c>
      <c r="AD75" s="68">
        <f t="shared" si="4"/>
        <v>482.60495559999998</v>
      </c>
      <c r="AE75" s="66">
        <v>691</v>
      </c>
      <c r="AF75" s="69">
        <v>824</v>
      </c>
      <c r="AG75" s="69"/>
      <c r="AH75" s="70"/>
      <c r="AI75" s="70"/>
      <c r="AJ75" s="71"/>
      <c r="AK75" s="66">
        <v>104</v>
      </c>
      <c r="AL75" s="66"/>
      <c r="AM75" s="66"/>
      <c r="AN75" s="50"/>
      <c r="AO75" s="50"/>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row>
    <row r="76" spans="1:227" x14ac:dyDescent="0.3">
      <c r="A76" s="26" t="s">
        <v>27</v>
      </c>
      <c r="B76" s="25"/>
      <c r="C76" s="29">
        <v>13023</v>
      </c>
      <c r="D76" s="66">
        <v>41</v>
      </c>
      <c r="E76" s="66">
        <v>31</v>
      </c>
      <c r="F76" s="66">
        <v>31</v>
      </c>
      <c r="G76" s="66">
        <v>29</v>
      </c>
      <c r="H76" s="66">
        <v>41</v>
      </c>
      <c r="I76" s="66">
        <v>17</v>
      </c>
      <c r="J76" s="66">
        <v>25</v>
      </c>
      <c r="K76" s="66">
        <v>38</v>
      </c>
      <c r="L76" s="66">
        <v>29</v>
      </c>
      <c r="M76" s="66">
        <v>22</v>
      </c>
      <c r="N76" s="66">
        <v>1.0127999999999999</v>
      </c>
      <c r="O76" s="67">
        <v>20.58</v>
      </c>
      <c r="P76" s="68">
        <f t="shared" si="6"/>
        <v>633.6400895999999</v>
      </c>
      <c r="Q76" s="69">
        <v>627</v>
      </c>
      <c r="R76" s="66">
        <v>29</v>
      </c>
      <c r="S76" s="66">
        <v>34</v>
      </c>
      <c r="T76" s="66">
        <v>34</v>
      </c>
      <c r="U76" s="66">
        <v>25</v>
      </c>
      <c r="V76" s="66">
        <v>17</v>
      </c>
      <c r="W76" s="66">
        <v>13</v>
      </c>
      <c r="X76" s="66">
        <v>28</v>
      </c>
      <c r="Y76" s="66">
        <v>18</v>
      </c>
      <c r="Z76" s="66">
        <v>17</v>
      </c>
      <c r="AA76" s="66">
        <v>31</v>
      </c>
      <c r="AB76" s="66">
        <v>1.0183</v>
      </c>
      <c r="AC76" s="67">
        <v>21.74</v>
      </c>
      <c r="AD76" s="68">
        <f t="shared" si="4"/>
        <v>544.59091319999993</v>
      </c>
      <c r="AE76" s="66">
        <v>618</v>
      </c>
      <c r="AF76" s="69">
        <v>627</v>
      </c>
      <c r="AG76" s="69">
        <v>128</v>
      </c>
      <c r="AH76" s="70"/>
      <c r="AI76" s="70"/>
      <c r="AJ76" s="71">
        <f t="shared" si="7"/>
        <v>128</v>
      </c>
      <c r="AK76" s="66">
        <v>179</v>
      </c>
      <c r="AL76" s="66"/>
      <c r="AM76" s="66"/>
      <c r="AN76" s="50"/>
      <c r="AO76" s="50"/>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c r="FG76" s="66"/>
      <c r="FH76" s="66"/>
      <c r="FI76" s="66"/>
      <c r="FJ76" s="66"/>
      <c r="FK76" s="66"/>
      <c r="FL76" s="66"/>
      <c r="FM76" s="66"/>
      <c r="FN76" s="66"/>
      <c r="FO76" s="66"/>
      <c r="FP76" s="66"/>
      <c r="FQ76" s="66"/>
      <c r="FR76" s="66"/>
      <c r="FS76" s="66"/>
      <c r="FT76" s="66"/>
      <c r="FU76" s="66"/>
      <c r="FV76" s="66"/>
      <c r="FW76" s="66"/>
      <c r="FX76" s="66"/>
      <c r="FY76" s="66"/>
      <c r="FZ76" s="66"/>
      <c r="GA76" s="66"/>
      <c r="GB76" s="66"/>
      <c r="GC76" s="66"/>
      <c r="GD76" s="66"/>
      <c r="GE76" s="66"/>
      <c r="GF76" s="66"/>
      <c r="GG76" s="66"/>
      <c r="GH76" s="66"/>
      <c r="GI76" s="66"/>
      <c r="GJ76" s="66"/>
      <c r="GK76" s="66"/>
      <c r="GL76" s="66"/>
      <c r="GM76" s="66"/>
      <c r="GN76" s="66"/>
      <c r="GO76" s="66"/>
      <c r="GP76" s="66"/>
      <c r="GQ76" s="66"/>
      <c r="GR76" s="66"/>
      <c r="GS76" s="66"/>
      <c r="GT76" s="66"/>
      <c r="GU76" s="66"/>
      <c r="GV76" s="66"/>
      <c r="GW76" s="66"/>
      <c r="GX76" s="66"/>
      <c r="GY76" s="66"/>
      <c r="GZ76" s="66"/>
      <c r="HA76" s="66"/>
      <c r="HB76" s="66"/>
      <c r="HC76" s="66"/>
      <c r="HD76" s="66"/>
      <c r="HE76" s="66"/>
      <c r="HF76" s="66"/>
      <c r="HG76" s="66"/>
      <c r="HH76" s="66"/>
      <c r="HI76" s="66"/>
      <c r="HJ76" s="66"/>
      <c r="HK76" s="66"/>
      <c r="HL76" s="66"/>
      <c r="HM76" s="66"/>
      <c r="HN76" s="66"/>
      <c r="HO76" s="66"/>
      <c r="HP76" s="66"/>
      <c r="HQ76" s="66"/>
      <c r="HR76" s="66"/>
      <c r="HS76" s="66"/>
    </row>
    <row r="77" spans="1:227" x14ac:dyDescent="0.3">
      <c r="A77" s="26" t="s">
        <v>28</v>
      </c>
      <c r="B77" s="25"/>
      <c r="C77" s="29">
        <v>20020</v>
      </c>
      <c r="D77" s="66">
        <v>33</v>
      </c>
      <c r="E77" s="66">
        <v>37</v>
      </c>
      <c r="F77" s="66">
        <v>24</v>
      </c>
      <c r="G77" s="66">
        <v>36</v>
      </c>
      <c r="H77" s="66">
        <v>45</v>
      </c>
      <c r="I77" s="66">
        <v>45</v>
      </c>
      <c r="J77" s="66">
        <v>47</v>
      </c>
      <c r="K77" s="66">
        <v>53</v>
      </c>
      <c r="L77" s="66">
        <v>40</v>
      </c>
      <c r="M77" s="66">
        <v>43</v>
      </c>
      <c r="N77" s="66">
        <v>1.0127999999999999</v>
      </c>
      <c r="O77" s="67">
        <v>20.58</v>
      </c>
      <c r="P77" s="68">
        <f t="shared" si="6"/>
        <v>839.98998719999986</v>
      </c>
      <c r="Q77" s="69">
        <v>709</v>
      </c>
      <c r="R77" s="66">
        <v>50</v>
      </c>
      <c r="S77" s="66">
        <v>43</v>
      </c>
      <c r="T77" s="66">
        <v>28</v>
      </c>
      <c r="U77" s="66">
        <v>25</v>
      </c>
      <c r="V77" s="66">
        <v>25</v>
      </c>
      <c r="W77" s="66">
        <v>28</v>
      </c>
      <c r="X77" s="66">
        <v>42</v>
      </c>
      <c r="Y77" s="66">
        <v>20</v>
      </c>
      <c r="Z77" s="66">
        <v>21</v>
      </c>
      <c r="AA77" s="66">
        <v>22</v>
      </c>
      <c r="AB77" s="66">
        <v>1.0183</v>
      </c>
      <c r="AC77" s="67">
        <v>21.74</v>
      </c>
      <c r="AD77" s="68">
        <f t="shared" si="4"/>
        <v>672.99039679999987</v>
      </c>
      <c r="AE77" s="66">
        <v>827</v>
      </c>
      <c r="AF77" s="69">
        <v>709</v>
      </c>
      <c r="AG77" s="69"/>
      <c r="AH77" s="70">
        <v>226</v>
      </c>
      <c r="AI77" s="70"/>
      <c r="AJ77" s="71">
        <f t="shared" si="7"/>
        <v>226</v>
      </c>
      <c r="AK77" s="66">
        <v>203</v>
      </c>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6"/>
      <c r="FG77" s="66"/>
      <c r="FH77" s="66"/>
      <c r="FI77" s="66"/>
      <c r="FJ77" s="66"/>
      <c r="FK77" s="66"/>
      <c r="FL77" s="66"/>
      <c r="FM77" s="66"/>
      <c r="FN77" s="66"/>
      <c r="FO77" s="66"/>
      <c r="FP77" s="66"/>
      <c r="FQ77" s="66"/>
      <c r="FR77" s="66"/>
      <c r="FS77" s="66"/>
      <c r="FT77" s="66"/>
      <c r="FU77" s="66"/>
      <c r="FV77" s="66"/>
      <c r="FW77" s="66"/>
      <c r="FX77" s="66"/>
      <c r="FY77" s="66"/>
      <c r="FZ77" s="66"/>
      <c r="GA77" s="66"/>
      <c r="GB77" s="66"/>
      <c r="GC77" s="66"/>
      <c r="GD77" s="66"/>
      <c r="GE77" s="66"/>
      <c r="GF77" s="66"/>
      <c r="GG77" s="66"/>
      <c r="GH77" s="66"/>
      <c r="GI77" s="66"/>
      <c r="GJ77" s="66"/>
      <c r="GK77" s="66"/>
      <c r="GL77" s="66"/>
      <c r="GM77" s="66"/>
      <c r="GN77" s="66"/>
      <c r="GO77" s="66"/>
      <c r="GP77" s="66"/>
      <c r="GQ77" s="66"/>
      <c r="GR77" s="66"/>
      <c r="GS77" s="66"/>
      <c r="GT77" s="66"/>
      <c r="GU77" s="66"/>
      <c r="GV77" s="66"/>
      <c r="GW77" s="66"/>
      <c r="GX77" s="66"/>
      <c r="GY77" s="66"/>
      <c r="GZ77" s="66"/>
      <c r="HA77" s="66"/>
      <c r="HB77" s="66"/>
      <c r="HC77" s="66"/>
      <c r="HD77" s="66"/>
      <c r="HE77" s="66"/>
      <c r="HF77" s="66"/>
      <c r="HG77" s="66"/>
      <c r="HH77" s="66"/>
      <c r="HI77" s="66"/>
      <c r="HJ77" s="66"/>
      <c r="HK77" s="66"/>
      <c r="HL77" s="66"/>
      <c r="HM77" s="66"/>
      <c r="HN77" s="66"/>
      <c r="HO77" s="66"/>
      <c r="HP77" s="66"/>
      <c r="HQ77" s="66"/>
      <c r="HR77" s="66"/>
      <c r="HS77" s="66"/>
    </row>
    <row r="78" spans="1:227" x14ac:dyDescent="0.3">
      <c r="A78" s="26" t="s">
        <v>287</v>
      </c>
      <c r="B78" s="25"/>
      <c r="C78" s="29">
        <v>6579</v>
      </c>
      <c r="D78" s="66">
        <v>11</v>
      </c>
      <c r="E78" s="66">
        <v>15</v>
      </c>
      <c r="F78" s="66">
        <v>14</v>
      </c>
      <c r="G78" s="66">
        <v>18</v>
      </c>
      <c r="H78" s="66">
        <v>18</v>
      </c>
      <c r="I78" s="66">
        <v>13</v>
      </c>
      <c r="J78" s="66">
        <v>10</v>
      </c>
      <c r="K78" s="66">
        <v>24</v>
      </c>
      <c r="L78" s="66">
        <v>24</v>
      </c>
      <c r="M78" s="66">
        <v>15</v>
      </c>
      <c r="N78" s="66">
        <v>1.0127999999999999</v>
      </c>
      <c r="O78" s="67">
        <v>20.58</v>
      </c>
      <c r="P78" s="68">
        <f t="shared" si="6"/>
        <v>337.66346879999992</v>
      </c>
      <c r="Q78" s="69">
        <v>441</v>
      </c>
      <c r="R78" s="66">
        <v>7</v>
      </c>
      <c r="S78" s="66">
        <v>9</v>
      </c>
      <c r="T78" s="66">
        <v>10</v>
      </c>
      <c r="U78" s="66">
        <v>17</v>
      </c>
      <c r="V78" s="66">
        <v>8</v>
      </c>
      <c r="W78" s="66">
        <v>8</v>
      </c>
      <c r="X78" s="66">
        <v>11</v>
      </c>
      <c r="Y78" s="66">
        <v>20</v>
      </c>
      <c r="Z78" s="66">
        <v>2</v>
      </c>
      <c r="AA78" s="66">
        <v>8</v>
      </c>
      <c r="AB78" s="66">
        <v>1.0183</v>
      </c>
      <c r="AC78" s="67">
        <v>21.74</v>
      </c>
      <c r="AD78" s="68">
        <f t="shared" si="4"/>
        <v>221.37841999999998</v>
      </c>
      <c r="AE78" s="66">
        <v>390</v>
      </c>
      <c r="AF78" s="69">
        <v>441</v>
      </c>
      <c r="AG78" s="69">
        <v>87</v>
      </c>
      <c r="AH78" s="70"/>
      <c r="AI78" s="70"/>
      <c r="AJ78" s="71">
        <f t="shared" si="7"/>
        <v>87</v>
      </c>
      <c r="AK78" s="66">
        <v>47</v>
      </c>
      <c r="AL78" s="66"/>
      <c r="AM78" s="66"/>
      <c r="AN78" s="50"/>
      <c r="AO78" s="50"/>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row>
    <row r="79" spans="1:227" x14ac:dyDescent="0.3">
      <c r="A79" s="26" t="s">
        <v>288</v>
      </c>
      <c r="B79" s="25"/>
      <c r="C79" s="29">
        <v>8594</v>
      </c>
      <c r="D79" s="66">
        <v>17</v>
      </c>
      <c r="E79" s="66">
        <v>26</v>
      </c>
      <c r="F79" s="66">
        <v>19</v>
      </c>
      <c r="G79" s="66">
        <v>20</v>
      </c>
      <c r="H79" s="66">
        <v>24</v>
      </c>
      <c r="I79" s="66">
        <v>11</v>
      </c>
      <c r="J79" s="66">
        <v>21</v>
      </c>
      <c r="K79" s="66">
        <v>16</v>
      </c>
      <c r="L79" s="66">
        <v>18</v>
      </c>
      <c r="M79" s="66">
        <v>12</v>
      </c>
      <c r="N79" s="66">
        <v>1.0127999999999999</v>
      </c>
      <c r="O79" s="67">
        <v>20.58</v>
      </c>
      <c r="P79" s="68">
        <f t="shared" si="6"/>
        <v>383.51900159999991</v>
      </c>
      <c r="Q79" s="69">
        <v>351</v>
      </c>
      <c r="R79" s="66">
        <v>13</v>
      </c>
      <c r="S79" s="66">
        <v>13</v>
      </c>
      <c r="T79" s="66">
        <v>11</v>
      </c>
      <c r="U79" s="66">
        <v>19</v>
      </c>
      <c r="V79" s="66">
        <v>14</v>
      </c>
      <c r="W79" s="66">
        <v>8</v>
      </c>
      <c r="X79" s="66">
        <v>12</v>
      </c>
      <c r="Y79" s="66">
        <v>14</v>
      </c>
      <c r="Z79" s="66">
        <v>11</v>
      </c>
      <c r="AA79" s="66">
        <v>10</v>
      </c>
      <c r="AB79" s="66">
        <v>1.0183</v>
      </c>
      <c r="AC79" s="67">
        <v>21.74</v>
      </c>
      <c r="AD79" s="68">
        <f t="shared" ref="AD79:AD117" si="8">AVERAGE(R79:AA79)*AB79*AC79</f>
        <v>276.72302499999995</v>
      </c>
      <c r="AE79" s="66">
        <v>307</v>
      </c>
      <c r="AF79" s="69">
        <v>351</v>
      </c>
      <c r="AG79" s="69">
        <v>105</v>
      </c>
      <c r="AH79" s="70"/>
      <c r="AI79" s="70"/>
      <c r="AJ79" s="71">
        <f t="shared" si="7"/>
        <v>105</v>
      </c>
      <c r="AK79" s="66">
        <v>152</v>
      </c>
      <c r="AL79" s="66"/>
      <c r="AM79" s="66"/>
      <c r="AN79" s="50"/>
      <c r="AO79" s="50"/>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row>
    <row r="80" spans="1:227" x14ac:dyDescent="0.3">
      <c r="A80" s="26" t="s">
        <v>29</v>
      </c>
      <c r="B80" s="25"/>
      <c r="C80" s="29">
        <v>8131</v>
      </c>
      <c r="D80" s="66">
        <v>13</v>
      </c>
      <c r="E80" s="66">
        <v>23</v>
      </c>
      <c r="F80" s="66">
        <v>5</v>
      </c>
      <c r="G80" s="66">
        <v>17</v>
      </c>
      <c r="H80" s="66">
        <v>17</v>
      </c>
      <c r="I80" s="66">
        <v>12</v>
      </c>
      <c r="J80" s="66">
        <v>11</v>
      </c>
      <c r="K80" s="66">
        <v>15</v>
      </c>
      <c r="L80" s="66">
        <v>16</v>
      </c>
      <c r="M80" s="66">
        <v>9</v>
      </c>
      <c r="N80" s="66">
        <v>1.0127999999999999</v>
      </c>
      <c r="O80" s="67">
        <v>20.58</v>
      </c>
      <c r="P80" s="68">
        <f t="shared" si="6"/>
        <v>287.63925119999999</v>
      </c>
      <c r="Q80" s="69">
        <v>499</v>
      </c>
      <c r="R80" s="66">
        <v>3</v>
      </c>
      <c r="S80" s="66">
        <v>9</v>
      </c>
      <c r="T80" s="66">
        <v>2</v>
      </c>
      <c r="U80" s="66">
        <v>1</v>
      </c>
      <c r="V80" s="66">
        <v>1</v>
      </c>
      <c r="W80" s="66">
        <v>3</v>
      </c>
      <c r="X80" s="66">
        <v>2</v>
      </c>
      <c r="Y80" s="66">
        <v>2</v>
      </c>
      <c r="Z80" s="66">
        <v>3</v>
      </c>
      <c r="AA80" s="66">
        <v>6</v>
      </c>
      <c r="AB80" s="66">
        <v>1.0183</v>
      </c>
      <c r="AC80" s="67">
        <v>21.74</v>
      </c>
      <c r="AD80" s="68">
        <f t="shared" si="8"/>
        <v>70.841094400000003</v>
      </c>
      <c r="AE80" s="66">
        <v>574</v>
      </c>
      <c r="AF80" s="69">
        <v>499</v>
      </c>
      <c r="AG80" s="69">
        <v>112</v>
      </c>
      <c r="AH80" s="70"/>
      <c r="AI80" s="70"/>
      <c r="AJ80" s="71">
        <f t="shared" si="7"/>
        <v>112</v>
      </c>
      <c r="AK80" s="66">
        <v>122</v>
      </c>
      <c r="AL80" s="66"/>
      <c r="AM80" s="66"/>
      <c r="AN80" s="50"/>
      <c r="AO80" s="50"/>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row>
    <row r="81" spans="1:227" x14ac:dyDescent="0.3">
      <c r="A81" s="26" t="s">
        <v>30</v>
      </c>
      <c r="B81" s="25"/>
      <c r="C81" s="29">
        <v>6070</v>
      </c>
      <c r="D81" s="66">
        <v>13</v>
      </c>
      <c r="E81" s="66">
        <v>17</v>
      </c>
      <c r="F81" s="66">
        <v>16</v>
      </c>
      <c r="G81" s="66">
        <v>6</v>
      </c>
      <c r="H81" s="66">
        <v>19</v>
      </c>
      <c r="I81" s="66">
        <v>11</v>
      </c>
      <c r="J81" s="66">
        <v>17</v>
      </c>
      <c r="K81" s="66">
        <v>18</v>
      </c>
      <c r="L81" s="66">
        <v>21</v>
      </c>
      <c r="M81" s="66">
        <v>16</v>
      </c>
      <c r="N81" s="66">
        <v>1.0127999999999999</v>
      </c>
      <c r="O81" s="67">
        <v>20.58</v>
      </c>
      <c r="P81" s="68">
        <f t="shared" si="6"/>
        <v>320.98872959999994</v>
      </c>
      <c r="Q81" s="69">
        <v>339</v>
      </c>
      <c r="R81" s="66">
        <v>11</v>
      </c>
      <c r="S81" s="66">
        <v>11</v>
      </c>
      <c r="T81" s="66">
        <v>10</v>
      </c>
      <c r="U81" s="66">
        <v>7</v>
      </c>
      <c r="V81" s="66">
        <v>7</v>
      </c>
      <c r="W81" s="66">
        <v>3</v>
      </c>
      <c r="X81" s="66">
        <v>16</v>
      </c>
      <c r="Y81" s="66">
        <v>4</v>
      </c>
      <c r="Z81" s="66">
        <v>2</v>
      </c>
      <c r="AA81" s="66">
        <v>6</v>
      </c>
      <c r="AB81" s="66">
        <v>1.0183</v>
      </c>
      <c r="AC81" s="67">
        <v>21.74</v>
      </c>
      <c r="AD81" s="68">
        <f t="shared" si="8"/>
        <v>170.46138339999999</v>
      </c>
      <c r="AE81" s="66">
        <v>281</v>
      </c>
      <c r="AF81" s="69">
        <v>339</v>
      </c>
      <c r="AG81" s="69"/>
      <c r="AH81" s="70">
        <v>38</v>
      </c>
      <c r="AI81" s="70"/>
      <c r="AJ81" s="71">
        <f t="shared" si="7"/>
        <v>38</v>
      </c>
      <c r="AK81" s="66">
        <v>59</v>
      </c>
      <c r="AL81" s="66"/>
      <c r="AM81" s="66"/>
      <c r="AN81" s="50"/>
      <c r="AO81" s="50"/>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row>
    <row r="82" spans="1:227" x14ac:dyDescent="0.3">
      <c r="A82" s="26" t="s">
        <v>31</v>
      </c>
      <c r="B82" s="25"/>
      <c r="C82" s="29">
        <v>9886</v>
      </c>
      <c r="D82" s="66">
        <v>30</v>
      </c>
      <c r="E82" s="66">
        <v>23</v>
      </c>
      <c r="F82" s="66">
        <v>29</v>
      </c>
      <c r="G82" s="66">
        <v>20</v>
      </c>
      <c r="H82" s="66">
        <v>28</v>
      </c>
      <c r="I82" s="66">
        <v>20</v>
      </c>
      <c r="J82" s="66">
        <v>16</v>
      </c>
      <c r="K82" s="66">
        <v>25</v>
      </c>
      <c r="L82" s="66">
        <v>22</v>
      </c>
      <c r="M82" s="66">
        <v>21</v>
      </c>
      <c r="N82" s="66">
        <v>1.0127999999999999</v>
      </c>
      <c r="O82" s="67">
        <v>20.58</v>
      </c>
      <c r="P82" s="68">
        <f t="shared" si="6"/>
        <v>487.73612159999988</v>
      </c>
      <c r="Q82" s="69">
        <v>560</v>
      </c>
      <c r="R82" s="66">
        <v>16</v>
      </c>
      <c r="S82" s="66">
        <v>13</v>
      </c>
      <c r="T82" s="66">
        <v>18</v>
      </c>
      <c r="U82" s="66">
        <v>11</v>
      </c>
      <c r="V82" s="66">
        <v>4</v>
      </c>
      <c r="W82" s="66">
        <v>10</v>
      </c>
      <c r="X82" s="66">
        <v>9</v>
      </c>
      <c r="Y82" s="66">
        <v>9</v>
      </c>
      <c r="Z82" s="66">
        <v>6</v>
      </c>
      <c r="AA82" s="66">
        <v>10</v>
      </c>
      <c r="AB82" s="66">
        <v>1.0183</v>
      </c>
      <c r="AC82" s="67">
        <v>21.74</v>
      </c>
      <c r="AD82" s="68">
        <f t="shared" si="8"/>
        <v>234.66112519999996</v>
      </c>
      <c r="AE82" s="66">
        <v>504</v>
      </c>
      <c r="AF82" s="69">
        <v>560</v>
      </c>
      <c r="AG82" s="69"/>
      <c r="AH82" s="70">
        <v>54</v>
      </c>
      <c r="AI82" s="70"/>
      <c r="AJ82" s="71">
        <f t="shared" si="7"/>
        <v>54</v>
      </c>
      <c r="AK82" s="66">
        <v>68</v>
      </c>
      <c r="AL82" s="66"/>
      <c r="AM82" s="66"/>
      <c r="AN82" s="50"/>
      <c r="AO82" s="50"/>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row>
    <row r="83" spans="1:227" x14ac:dyDescent="0.3">
      <c r="A83" s="26" t="s">
        <v>289</v>
      </c>
      <c r="B83" s="25"/>
      <c r="C83" s="29">
        <v>6190</v>
      </c>
      <c r="D83" s="66">
        <v>4</v>
      </c>
      <c r="E83" s="66">
        <v>0</v>
      </c>
      <c r="F83" s="66">
        <v>1</v>
      </c>
      <c r="G83" s="66">
        <v>1</v>
      </c>
      <c r="H83" s="66">
        <v>4</v>
      </c>
      <c r="I83" s="66">
        <v>6</v>
      </c>
      <c r="J83" s="66">
        <v>5</v>
      </c>
      <c r="K83" s="66">
        <v>0</v>
      </c>
      <c r="L83" s="66">
        <v>0</v>
      </c>
      <c r="M83" s="66">
        <v>0</v>
      </c>
      <c r="N83" s="66">
        <v>1.0127999999999999</v>
      </c>
      <c r="O83" s="67">
        <v>20.58</v>
      </c>
      <c r="P83" s="68">
        <f t="shared" si="6"/>
        <v>43.771190399999995</v>
      </c>
      <c r="Q83" s="69"/>
      <c r="R83" s="66">
        <v>2</v>
      </c>
      <c r="S83" s="66">
        <v>2</v>
      </c>
      <c r="T83" s="66">
        <v>7</v>
      </c>
      <c r="U83" s="66">
        <v>8</v>
      </c>
      <c r="V83" s="66">
        <v>8</v>
      </c>
      <c r="W83" s="66">
        <v>2</v>
      </c>
      <c r="X83" s="66">
        <v>8</v>
      </c>
      <c r="Y83" s="66">
        <v>5</v>
      </c>
      <c r="Z83" s="66">
        <v>9</v>
      </c>
      <c r="AA83" s="66">
        <v>5</v>
      </c>
      <c r="AB83" s="66">
        <v>1.0183</v>
      </c>
      <c r="AC83" s="67">
        <v>21.74</v>
      </c>
      <c r="AD83" s="68">
        <f t="shared" si="8"/>
        <v>123.97191519999998</v>
      </c>
      <c r="AE83" s="66">
        <v>275</v>
      </c>
      <c r="AF83" s="69"/>
      <c r="AG83" s="69">
        <v>66</v>
      </c>
      <c r="AH83" s="70"/>
      <c r="AI83" s="70"/>
      <c r="AJ83" s="71">
        <f t="shared" si="7"/>
        <v>66</v>
      </c>
      <c r="AK83" s="66">
        <v>46</v>
      </c>
      <c r="AL83" s="66"/>
      <c r="AM83" s="66"/>
      <c r="AN83" s="50"/>
      <c r="AO83" s="50"/>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row>
    <row r="84" spans="1:227" x14ac:dyDescent="0.3">
      <c r="A84" s="26" t="s">
        <v>290</v>
      </c>
      <c r="B84" s="25"/>
      <c r="C84" s="29">
        <v>6449</v>
      </c>
      <c r="D84" s="66">
        <v>17</v>
      </c>
      <c r="E84" s="66">
        <v>17</v>
      </c>
      <c r="F84" s="66">
        <v>14</v>
      </c>
      <c r="G84" s="66">
        <v>17</v>
      </c>
      <c r="H84" s="66">
        <v>16</v>
      </c>
      <c r="I84" s="66">
        <v>26</v>
      </c>
      <c r="J84" s="66">
        <v>10</v>
      </c>
      <c r="K84" s="66">
        <v>16</v>
      </c>
      <c r="L84" s="66">
        <v>26</v>
      </c>
      <c r="M84" s="66">
        <v>23</v>
      </c>
      <c r="N84" s="66">
        <v>1.0127999999999999</v>
      </c>
      <c r="O84" s="67">
        <v>20.58</v>
      </c>
      <c r="P84" s="68">
        <f t="shared" si="6"/>
        <v>379.35031679999992</v>
      </c>
      <c r="Q84" s="69"/>
      <c r="R84" s="66">
        <v>15</v>
      </c>
      <c r="S84" s="66">
        <v>12</v>
      </c>
      <c r="T84" s="66">
        <v>16</v>
      </c>
      <c r="U84" s="66">
        <v>12</v>
      </c>
      <c r="V84" s="66">
        <v>3</v>
      </c>
      <c r="W84" s="66">
        <v>8</v>
      </c>
      <c r="X84" s="66">
        <v>11</v>
      </c>
      <c r="Y84" s="66">
        <v>9</v>
      </c>
      <c r="Z84" s="66">
        <v>7</v>
      </c>
      <c r="AA84" s="66">
        <v>13</v>
      </c>
      <c r="AB84" s="66">
        <v>1.0183</v>
      </c>
      <c r="AC84" s="67">
        <v>21.74</v>
      </c>
      <c r="AD84" s="68">
        <f t="shared" si="8"/>
        <v>234.66112519999996</v>
      </c>
      <c r="AE84" s="66">
        <v>257</v>
      </c>
      <c r="AF84" s="69"/>
      <c r="AG84" s="69"/>
      <c r="AH84" s="70">
        <v>31</v>
      </c>
      <c r="AI84" s="70"/>
      <c r="AJ84" s="71">
        <f t="shared" si="7"/>
        <v>31</v>
      </c>
      <c r="AK84" s="66">
        <v>125</v>
      </c>
      <c r="AL84" s="66"/>
      <c r="AM84" s="66"/>
      <c r="AN84" s="50"/>
      <c r="AO84" s="50"/>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row>
    <row r="85" spans="1:227" x14ac:dyDescent="0.3">
      <c r="A85" s="26" t="s">
        <v>32</v>
      </c>
      <c r="B85" s="25"/>
      <c r="C85" s="29">
        <v>5683</v>
      </c>
      <c r="D85" s="66">
        <v>12</v>
      </c>
      <c r="E85" s="66">
        <v>9</v>
      </c>
      <c r="F85" s="66">
        <v>10</v>
      </c>
      <c r="G85" s="66">
        <v>14</v>
      </c>
      <c r="H85" s="66">
        <v>8</v>
      </c>
      <c r="I85" s="66">
        <v>7</v>
      </c>
      <c r="J85" s="66">
        <v>7</v>
      </c>
      <c r="K85" s="66">
        <v>10</v>
      </c>
      <c r="L85" s="66">
        <v>5</v>
      </c>
      <c r="M85" s="66">
        <v>6</v>
      </c>
      <c r="N85" s="66">
        <v>1.0127999999999999</v>
      </c>
      <c r="O85" s="67">
        <v>20.58</v>
      </c>
      <c r="P85" s="68">
        <f t="shared" si="6"/>
        <v>183.42213119999997</v>
      </c>
      <c r="Q85" s="69"/>
      <c r="R85" s="66">
        <v>10</v>
      </c>
      <c r="S85" s="66">
        <v>8</v>
      </c>
      <c r="T85" s="66">
        <v>5</v>
      </c>
      <c r="U85" s="66">
        <v>5</v>
      </c>
      <c r="V85" s="66">
        <v>4</v>
      </c>
      <c r="W85" s="66">
        <v>3</v>
      </c>
      <c r="X85" s="66">
        <v>7</v>
      </c>
      <c r="Y85" s="66">
        <v>6</v>
      </c>
      <c r="Z85" s="66">
        <v>2</v>
      </c>
      <c r="AA85" s="66">
        <v>11</v>
      </c>
      <c r="AB85" s="66">
        <v>1.0183</v>
      </c>
      <c r="AC85" s="67">
        <v>21.74</v>
      </c>
      <c r="AD85" s="68">
        <f t="shared" si="8"/>
        <v>135.04083619999997</v>
      </c>
      <c r="AE85" s="66">
        <v>324</v>
      </c>
      <c r="AF85" s="69"/>
      <c r="AG85" s="69"/>
      <c r="AH85" s="70">
        <v>76</v>
      </c>
      <c r="AI85" s="70"/>
      <c r="AJ85" s="71">
        <f t="shared" si="7"/>
        <v>76</v>
      </c>
      <c r="AK85" s="66">
        <v>90</v>
      </c>
      <c r="AL85" s="66"/>
      <c r="AM85" s="66"/>
      <c r="AN85" s="50"/>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row>
    <row r="86" spans="1:227" x14ac:dyDescent="0.3">
      <c r="A86" s="26" t="s">
        <v>33</v>
      </c>
      <c r="B86" s="25"/>
      <c r="C86" s="29">
        <v>42682</v>
      </c>
      <c r="D86" s="66">
        <v>48</v>
      </c>
      <c r="E86" s="66">
        <v>50</v>
      </c>
      <c r="F86" s="66">
        <v>53</v>
      </c>
      <c r="G86" s="66">
        <v>52</v>
      </c>
      <c r="H86" s="66">
        <v>68</v>
      </c>
      <c r="I86" s="66">
        <v>41</v>
      </c>
      <c r="J86" s="66">
        <v>41</v>
      </c>
      <c r="K86" s="66">
        <v>53</v>
      </c>
      <c r="L86" s="66">
        <v>51</v>
      </c>
      <c r="M86" s="66">
        <v>46</v>
      </c>
      <c r="N86" s="66">
        <v>1.0127999999999999</v>
      </c>
      <c r="O86" s="67">
        <v>20.58</v>
      </c>
      <c r="P86" s="68">
        <f t="shared" si="6"/>
        <v>1048.4242271999999</v>
      </c>
      <c r="Q86" s="69"/>
      <c r="R86" s="66">
        <v>73</v>
      </c>
      <c r="S86" s="66">
        <v>57</v>
      </c>
      <c r="T86" s="66">
        <v>34</v>
      </c>
      <c r="U86" s="66">
        <v>37</v>
      </c>
      <c r="V86" s="66">
        <v>23</v>
      </c>
      <c r="W86" s="66">
        <v>25</v>
      </c>
      <c r="X86" s="66">
        <v>38</v>
      </c>
      <c r="Y86" s="66">
        <v>21</v>
      </c>
      <c r="Z86" s="66">
        <v>47</v>
      </c>
      <c r="AA86" s="66">
        <v>24</v>
      </c>
      <c r="AB86" s="66">
        <v>1.0183</v>
      </c>
      <c r="AC86" s="67">
        <v>21.74</v>
      </c>
      <c r="AD86" s="68">
        <f t="shared" si="8"/>
        <v>839.02421179999999</v>
      </c>
      <c r="AE86" s="66">
        <v>1216</v>
      </c>
      <c r="AF86" s="69"/>
      <c r="AG86" s="69">
        <v>250</v>
      </c>
      <c r="AH86" s="70"/>
      <c r="AI86" s="70"/>
      <c r="AJ86" s="71">
        <f t="shared" si="7"/>
        <v>250</v>
      </c>
      <c r="AK86" s="66">
        <v>237</v>
      </c>
      <c r="AL86" s="66"/>
      <c r="AM86" s="66"/>
      <c r="AN86" s="50"/>
      <c r="AO86" s="50"/>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row>
    <row r="87" spans="1:227" x14ac:dyDescent="0.3">
      <c r="A87" s="26" t="s">
        <v>291</v>
      </c>
      <c r="B87" s="25"/>
      <c r="C87" s="29">
        <v>9867</v>
      </c>
      <c r="D87" s="66">
        <v>13</v>
      </c>
      <c r="E87" s="66">
        <v>22</v>
      </c>
      <c r="F87" s="66">
        <v>10</v>
      </c>
      <c r="G87" s="66">
        <v>14</v>
      </c>
      <c r="H87" s="66">
        <v>12</v>
      </c>
      <c r="I87" s="66">
        <v>15</v>
      </c>
      <c r="J87" s="66">
        <v>11</v>
      </c>
      <c r="K87" s="66">
        <v>14</v>
      </c>
      <c r="L87" s="66">
        <v>16</v>
      </c>
      <c r="M87" s="66">
        <v>15</v>
      </c>
      <c r="N87" s="66">
        <v>1.0127999999999999</v>
      </c>
      <c r="O87" s="67">
        <v>20.58</v>
      </c>
      <c r="P87" s="68">
        <f t="shared" si="6"/>
        <v>295.97662079999992</v>
      </c>
      <c r="Q87" s="69"/>
      <c r="R87" s="66">
        <v>4</v>
      </c>
      <c r="S87" s="66">
        <v>5</v>
      </c>
      <c r="T87" s="66">
        <v>2</v>
      </c>
      <c r="U87" s="66">
        <v>1</v>
      </c>
      <c r="V87" s="66">
        <v>4</v>
      </c>
      <c r="W87" s="66">
        <v>5</v>
      </c>
      <c r="X87" s="66">
        <v>12</v>
      </c>
      <c r="Y87" s="66">
        <v>5</v>
      </c>
      <c r="Z87" s="66">
        <v>5</v>
      </c>
      <c r="AA87" s="66">
        <v>2</v>
      </c>
      <c r="AB87" s="66">
        <v>1.0183</v>
      </c>
      <c r="AC87" s="67">
        <v>21.74</v>
      </c>
      <c r="AD87" s="68">
        <f t="shared" si="8"/>
        <v>99.620288999999985</v>
      </c>
      <c r="AE87" s="66">
        <v>301</v>
      </c>
      <c r="AF87" s="69"/>
      <c r="AG87" s="69">
        <v>58</v>
      </c>
      <c r="AH87" s="70"/>
      <c r="AI87" s="70"/>
      <c r="AJ87" s="71">
        <f t="shared" si="7"/>
        <v>58</v>
      </c>
      <c r="AK87" s="66">
        <v>54</v>
      </c>
      <c r="AL87" s="66"/>
      <c r="AM87" s="66"/>
      <c r="AN87" s="50"/>
      <c r="AO87" s="50"/>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row>
    <row r="88" spans="1:227" x14ac:dyDescent="0.3">
      <c r="A88" s="26" t="s">
        <v>34</v>
      </c>
      <c r="B88" s="25"/>
      <c r="C88" s="29">
        <v>13317</v>
      </c>
      <c r="D88" s="66">
        <v>23</v>
      </c>
      <c r="E88" s="66">
        <v>26</v>
      </c>
      <c r="F88" s="66">
        <v>29</v>
      </c>
      <c r="G88" s="66">
        <v>34</v>
      </c>
      <c r="H88" s="66">
        <v>40</v>
      </c>
      <c r="I88" s="66">
        <v>26</v>
      </c>
      <c r="J88" s="66">
        <v>27</v>
      </c>
      <c r="K88" s="66">
        <v>37</v>
      </c>
      <c r="L88" s="66">
        <v>30</v>
      </c>
      <c r="M88" s="66">
        <v>30</v>
      </c>
      <c r="N88" s="66">
        <v>1.0127999999999999</v>
      </c>
      <c r="O88" s="67">
        <v>20.58</v>
      </c>
      <c r="P88" s="68">
        <f t="shared" si="6"/>
        <v>629.47140479999996</v>
      </c>
      <c r="Q88" s="69"/>
      <c r="R88" s="66">
        <v>27</v>
      </c>
      <c r="S88" s="66">
        <v>23</v>
      </c>
      <c r="T88" s="66">
        <v>20</v>
      </c>
      <c r="U88" s="66">
        <v>22</v>
      </c>
      <c r="V88" s="66">
        <v>16</v>
      </c>
      <c r="W88" s="66">
        <v>13</v>
      </c>
      <c r="X88" s="66">
        <v>25</v>
      </c>
      <c r="Y88" s="66">
        <v>21</v>
      </c>
      <c r="Z88" s="66">
        <v>27</v>
      </c>
      <c r="AA88" s="66">
        <v>21</v>
      </c>
      <c r="AB88" s="66">
        <v>1.0183</v>
      </c>
      <c r="AC88" s="67">
        <v>21.74</v>
      </c>
      <c r="AD88" s="68">
        <f t="shared" si="8"/>
        <v>475.96360299999998</v>
      </c>
      <c r="AE88" s="66">
        <v>1078</v>
      </c>
      <c r="AF88" s="69"/>
      <c r="AG88" s="69">
        <v>126</v>
      </c>
      <c r="AH88" s="70"/>
      <c r="AI88" s="70"/>
      <c r="AJ88" s="71">
        <f t="shared" si="7"/>
        <v>126</v>
      </c>
      <c r="AK88" s="66">
        <v>250</v>
      </c>
      <c r="AL88" s="66"/>
      <c r="AM88" s="66"/>
      <c r="AN88" s="50"/>
      <c r="AO88" s="50"/>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row>
    <row r="89" spans="1:227" x14ac:dyDescent="0.3">
      <c r="A89" s="26" t="s">
        <v>35</v>
      </c>
      <c r="B89" s="25"/>
      <c r="D89" s="66">
        <v>13</v>
      </c>
      <c r="E89" s="66">
        <v>7</v>
      </c>
      <c r="F89" s="66">
        <v>5</v>
      </c>
      <c r="G89" s="66">
        <v>7</v>
      </c>
      <c r="H89" s="66">
        <v>8</v>
      </c>
      <c r="I89" s="66">
        <v>15</v>
      </c>
      <c r="J89" s="66">
        <v>2</v>
      </c>
      <c r="K89" s="66">
        <v>7</v>
      </c>
      <c r="L89" s="66">
        <v>9</v>
      </c>
      <c r="M89" s="66">
        <v>5</v>
      </c>
      <c r="N89" s="66">
        <v>1.0127999999999999</v>
      </c>
      <c r="O89" s="67">
        <v>20.58</v>
      </c>
      <c r="P89" s="68">
        <f t="shared" si="6"/>
        <v>162.57870719999997</v>
      </c>
      <c r="Q89" s="69"/>
      <c r="R89" s="66">
        <v>4</v>
      </c>
      <c r="S89" s="66">
        <v>4</v>
      </c>
      <c r="T89" s="66">
        <v>1</v>
      </c>
      <c r="U89" s="66">
        <v>3</v>
      </c>
      <c r="V89" s="66">
        <v>6</v>
      </c>
      <c r="W89" s="66">
        <v>2</v>
      </c>
      <c r="X89" s="66">
        <v>3</v>
      </c>
      <c r="Y89" s="66">
        <v>5</v>
      </c>
      <c r="Z89" s="66">
        <v>1</v>
      </c>
      <c r="AA89" s="66">
        <v>3</v>
      </c>
      <c r="AB89" s="66">
        <v>1.0183</v>
      </c>
      <c r="AC89" s="67">
        <v>21.74</v>
      </c>
      <c r="AD89" s="68">
        <f t="shared" si="8"/>
        <v>70.841094400000003</v>
      </c>
      <c r="AE89" s="66">
        <v>217</v>
      </c>
      <c r="AF89" s="69"/>
      <c r="AG89" s="69">
        <v>50</v>
      </c>
      <c r="AH89" s="70"/>
      <c r="AI89" s="70"/>
      <c r="AJ89" s="71">
        <f t="shared" si="7"/>
        <v>50</v>
      </c>
      <c r="AK89" s="66">
        <v>30</v>
      </c>
      <c r="AL89" s="66"/>
      <c r="AM89" s="66"/>
      <c r="AN89" s="50"/>
      <c r="AO89" s="50"/>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c r="HL89" s="66"/>
      <c r="HM89" s="66"/>
      <c r="HN89" s="66"/>
      <c r="HO89" s="66"/>
      <c r="HP89" s="66"/>
      <c r="HQ89" s="66"/>
      <c r="HR89" s="66"/>
      <c r="HS89" s="66"/>
    </row>
    <row r="90" spans="1:227" x14ac:dyDescent="0.3">
      <c r="A90" s="26" t="s">
        <v>294</v>
      </c>
      <c r="B90" s="25"/>
      <c r="C90" s="29">
        <v>6452</v>
      </c>
      <c r="D90" s="66">
        <v>9</v>
      </c>
      <c r="E90" s="66">
        <v>17</v>
      </c>
      <c r="F90" s="66">
        <v>14</v>
      </c>
      <c r="G90" s="66">
        <v>10</v>
      </c>
      <c r="H90" s="66">
        <v>12</v>
      </c>
      <c r="I90" s="66">
        <v>5</v>
      </c>
      <c r="J90" s="66">
        <v>20</v>
      </c>
      <c r="K90" s="66">
        <v>18</v>
      </c>
      <c r="L90" s="66">
        <v>8</v>
      </c>
      <c r="M90" s="66">
        <v>15</v>
      </c>
      <c r="N90" s="66">
        <v>1.0127999999999999</v>
      </c>
      <c r="O90" s="67">
        <v>20.58</v>
      </c>
      <c r="P90" s="68">
        <f t="shared" si="6"/>
        <v>266.79582719999996</v>
      </c>
      <c r="Q90" s="69"/>
      <c r="R90" s="66">
        <v>13</v>
      </c>
      <c r="S90" s="66">
        <v>13</v>
      </c>
      <c r="T90" s="66">
        <v>5</v>
      </c>
      <c r="U90" s="66">
        <v>7</v>
      </c>
      <c r="V90" s="66">
        <v>3</v>
      </c>
      <c r="W90" s="66">
        <v>5</v>
      </c>
      <c r="X90" s="66">
        <v>6</v>
      </c>
      <c r="Y90" s="66">
        <v>3</v>
      </c>
      <c r="Z90" s="66">
        <v>7</v>
      </c>
      <c r="AA90" s="66">
        <v>5</v>
      </c>
      <c r="AB90" s="66">
        <v>1.0183</v>
      </c>
      <c r="AC90" s="67">
        <v>21.74</v>
      </c>
      <c r="AD90" s="68">
        <f t="shared" si="8"/>
        <v>148.32354139999998</v>
      </c>
      <c r="AE90" s="66">
        <v>335</v>
      </c>
      <c r="AF90" s="69"/>
      <c r="AG90" s="69">
        <v>83</v>
      </c>
      <c r="AH90" s="70">
        <v>9</v>
      </c>
      <c r="AI90" s="70"/>
      <c r="AJ90" s="71">
        <f t="shared" si="7"/>
        <v>92</v>
      </c>
      <c r="AK90" s="66">
        <v>61</v>
      </c>
      <c r="AL90" s="66"/>
      <c r="AM90" s="66"/>
      <c r="AN90" s="50"/>
      <c r="AO90" s="50"/>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6"/>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6"/>
      <c r="HL90" s="66"/>
      <c r="HM90" s="66"/>
      <c r="HN90" s="66"/>
      <c r="HO90" s="66"/>
      <c r="HP90" s="66"/>
      <c r="HQ90" s="66"/>
      <c r="HR90" s="66"/>
      <c r="HS90" s="66"/>
    </row>
    <row r="91" spans="1:227" x14ac:dyDescent="0.3">
      <c r="A91" s="26" t="s">
        <v>292</v>
      </c>
      <c r="B91" s="25"/>
      <c r="C91" s="29">
        <v>24346</v>
      </c>
      <c r="D91" s="66">
        <v>43</v>
      </c>
      <c r="E91" s="66">
        <v>35</v>
      </c>
      <c r="F91" s="66">
        <v>39</v>
      </c>
      <c r="G91" s="66">
        <v>30</v>
      </c>
      <c r="H91" s="66">
        <v>46</v>
      </c>
      <c r="I91" s="66">
        <v>28</v>
      </c>
      <c r="J91" s="66">
        <v>35</v>
      </c>
      <c r="K91" s="66">
        <v>30</v>
      </c>
      <c r="L91" s="66">
        <v>26</v>
      </c>
      <c r="M91" s="66">
        <v>27</v>
      </c>
      <c r="N91" s="66">
        <v>1.0127999999999999</v>
      </c>
      <c r="O91" s="67">
        <v>20.58</v>
      </c>
      <c r="P91" s="68">
        <f t="shared" si="6"/>
        <v>706.59207359999994</v>
      </c>
      <c r="Q91" s="69"/>
      <c r="R91" s="66">
        <v>39</v>
      </c>
      <c r="S91" s="66">
        <v>31</v>
      </c>
      <c r="T91" s="66">
        <v>37</v>
      </c>
      <c r="U91" s="66">
        <v>30</v>
      </c>
      <c r="V91" s="66">
        <v>20</v>
      </c>
      <c r="W91" s="66">
        <v>15</v>
      </c>
      <c r="X91" s="66">
        <v>24</v>
      </c>
      <c r="Y91" s="66">
        <v>14</v>
      </c>
      <c r="Z91" s="66">
        <v>22</v>
      </c>
      <c r="AA91" s="66">
        <v>18</v>
      </c>
      <c r="AB91" s="66">
        <v>1.0183</v>
      </c>
      <c r="AC91" s="67">
        <v>21.74</v>
      </c>
      <c r="AD91" s="68">
        <f t="shared" si="8"/>
        <v>553.4460499999999</v>
      </c>
      <c r="AE91" s="66">
        <v>1003</v>
      </c>
      <c r="AF91" s="69"/>
      <c r="AG91" s="69"/>
      <c r="AH91" s="70"/>
      <c r="AI91" s="70"/>
      <c r="AJ91" s="71"/>
      <c r="AK91" s="66">
        <v>136</v>
      </c>
      <c r="AL91" s="66"/>
      <c r="AM91" s="66"/>
      <c r="AN91" s="50"/>
      <c r="AO91" s="50"/>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c r="EO91" s="66"/>
      <c r="EP91" s="66"/>
      <c r="EQ91" s="66"/>
      <c r="ER91" s="66"/>
      <c r="ES91" s="66"/>
      <c r="ET91" s="66"/>
      <c r="EU91" s="66"/>
      <c r="EV91" s="66"/>
      <c r="EW91" s="66"/>
      <c r="EX91" s="66"/>
      <c r="EY91" s="66"/>
      <c r="EZ91" s="66"/>
      <c r="FA91" s="66"/>
      <c r="FB91" s="66"/>
      <c r="FC91" s="66"/>
      <c r="FD91" s="66"/>
      <c r="FE91" s="66"/>
      <c r="FF91" s="66"/>
      <c r="FG91" s="66"/>
      <c r="FH91" s="66"/>
      <c r="FI91" s="66"/>
      <c r="FJ91" s="66"/>
      <c r="FK91" s="66"/>
      <c r="FL91" s="66"/>
      <c r="FM91" s="66"/>
      <c r="FN91" s="66"/>
      <c r="FO91" s="66"/>
      <c r="FP91" s="66"/>
      <c r="FQ91" s="66"/>
      <c r="FR91" s="66"/>
      <c r="FS91" s="66"/>
      <c r="FT91" s="66"/>
      <c r="FU91" s="66"/>
      <c r="FV91" s="66"/>
      <c r="FW91" s="66"/>
      <c r="FX91" s="66"/>
      <c r="FY91" s="66"/>
      <c r="FZ91" s="66"/>
      <c r="GA91" s="66"/>
      <c r="GB91" s="66"/>
      <c r="GC91" s="66"/>
      <c r="GD91" s="66"/>
      <c r="GE91" s="66"/>
      <c r="GF91" s="66"/>
      <c r="GG91" s="66"/>
      <c r="GH91" s="66"/>
      <c r="GI91" s="66"/>
      <c r="GJ91" s="66"/>
      <c r="GK91" s="66"/>
      <c r="GL91" s="66"/>
      <c r="GM91" s="66"/>
      <c r="GN91" s="66"/>
      <c r="GO91" s="66"/>
      <c r="GP91" s="66"/>
      <c r="GQ91" s="66"/>
      <c r="GR91" s="66"/>
      <c r="GS91" s="66"/>
      <c r="GT91" s="66"/>
      <c r="GU91" s="66"/>
      <c r="GV91" s="66"/>
      <c r="GW91" s="66"/>
      <c r="GX91" s="66"/>
      <c r="GY91" s="66"/>
      <c r="GZ91" s="66"/>
      <c r="HA91" s="66"/>
      <c r="HB91" s="66"/>
      <c r="HC91" s="66"/>
      <c r="HD91" s="66"/>
      <c r="HE91" s="66"/>
      <c r="HF91" s="66"/>
      <c r="HG91" s="66"/>
      <c r="HH91" s="66"/>
      <c r="HI91" s="66"/>
      <c r="HJ91" s="66"/>
      <c r="HK91" s="66"/>
      <c r="HL91" s="66"/>
      <c r="HM91" s="66"/>
      <c r="HN91" s="66"/>
      <c r="HO91" s="66"/>
      <c r="HP91" s="66"/>
      <c r="HQ91" s="66"/>
      <c r="HR91" s="66"/>
      <c r="HS91" s="66"/>
    </row>
    <row r="92" spans="1:227" x14ac:dyDescent="0.3">
      <c r="A92" s="26" t="s">
        <v>36</v>
      </c>
      <c r="B92" s="25"/>
      <c r="C92" s="29">
        <v>12151</v>
      </c>
      <c r="D92" s="66">
        <v>15</v>
      </c>
      <c r="E92" s="66">
        <v>15</v>
      </c>
      <c r="F92" s="66">
        <v>13</v>
      </c>
      <c r="G92" s="66">
        <v>8</v>
      </c>
      <c r="H92" s="66">
        <v>17</v>
      </c>
      <c r="I92" s="66">
        <v>16</v>
      </c>
      <c r="J92" s="66">
        <v>14</v>
      </c>
      <c r="K92" s="66">
        <v>15</v>
      </c>
      <c r="L92" s="66">
        <v>21</v>
      </c>
      <c r="M92" s="66">
        <v>15</v>
      </c>
      <c r="N92" s="66">
        <v>1.0127999999999999</v>
      </c>
      <c r="O92" s="67">
        <v>20.58</v>
      </c>
      <c r="P92" s="68">
        <f t="shared" si="6"/>
        <v>310.56701759999999</v>
      </c>
      <c r="Q92" s="69"/>
      <c r="R92" s="66">
        <v>20</v>
      </c>
      <c r="S92" s="66">
        <v>15</v>
      </c>
      <c r="T92" s="66">
        <v>13</v>
      </c>
      <c r="U92" s="66">
        <v>9</v>
      </c>
      <c r="V92" s="66">
        <v>14</v>
      </c>
      <c r="W92" s="66">
        <v>11</v>
      </c>
      <c r="X92" s="66">
        <v>14</v>
      </c>
      <c r="Y92" s="66">
        <v>9</v>
      </c>
      <c r="Z92" s="66">
        <v>12</v>
      </c>
      <c r="AA92" s="66">
        <v>10</v>
      </c>
      <c r="AB92" s="66">
        <v>1.0183</v>
      </c>
      <c r="AC92" s="67">
        <v>21.74</v>
      </c>
      <c r="AD92" s="68">
        <f t="shared" si="8"/>
        <v>281.15059339999993</v>
      </c>
      <c r="AE92" s="66">
        <v>353</v>
      </c>
      <c r="AF92" s="69"/>
      <c r="AG92" s="69"/>
      <c r="AH92" s="70">
        <v>90</v>
      </c>
      <c r="AI92" s="70"/>
      <c r="AJ92" s="71">
        <f t="shared" si="7"/>
        <v>90</v>
      </c>
      <c r="AK92" s="66">
        <v>114</v>
      </c>
      <c r="AL92" s="66"/>
      <c r="AM92" s="66"/>
      <c r="AN92" s="50"/>
      <c r="AO92" s="50"/>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66"/>
      <c r="EQ92" s="66"/>
      <c r="ER92" s="66"/>
      <c r="ES92" s="66"/>
      <c r="ET92" s="66"/>
      <c r="EU92" s="66"/>
      <c r="EV92" s="66"/>
      <c r="EW92" s="66"/>
      <c r="EX92" s="66"/>
      <c r="EY92" s="66"/>
      <c r="EZ92" s="66"/>
      <c r="FA92" s="66"/>
      <c r="FB92" s="66"/>
      <c r="FC92" s="66"/>
      <c r="FD92" s="66"/>
      <c r="FE92" s="66"/>
      <c r="FF92" s="66"/>
      <c r="FG92" s="66"/>
      <c r="FH92" s="66"/>
      <c r="FI92" s="66"/>
      <c r="FJ92" s="66"/>
      <c r="FK92" s="66"/>
      <c r="FL92" s="66"/>
      <c r="FM92" s="66"/>
      <c r="FN92" s="66"/>
      <c r="FO92" s="66"/>
      <c r="FP92" s="66"/>
      <c r="FQ92" s="66"/>
      <c r="FR92" s="66"/>
      <c r="FS92" s="66"/>
      <c r="FT92" s="66"/>
      <c r="FU92" s="66"/>
      <c r="FV92" s="66"/>
      <c r="FW92" s="66"/>
      <c r="FX92" s="66"/>
      <c r="FY92" s="66"/>
      <c r="FZ92" s="66"/>
      <c r="GA92" s="66"/>
      <c r="GB92" s="66"/>
      <c r="GC92" s="66"/>
      <c r="GD92" s="66"/>
      <c r="GE92" s="66"/>
      <c r="GF92" s="66"/>
      <c r="GG92" s="66"/>
      <c r="GH92" s="66"/>
      <c r="GI92" s="66"/>
      <c r="GJ92" s="66"/>
      <c r="GK92" s="66"/>
      <c r="GL92" s="66"/>
      <c r="GM92" s="66"/>
      <c r="GN92" s="66"/>
      <c r="GO92" s="66"/>
      <c r="GP92" s="66"/>
      <c r="GQ92" s="66"/>
      <c r="GR92" s="66"/>
      <c r="GS92" s="66"/>
      <c r="GT92" s="66"/>
      <c r="GU92" s="66"/>
      <c r="GV92" s="66"/>
      <c r="GW92" s="66"/>
      <c r="GX92" s="66"/>
      <c r="GY92" s="66"/>
      <c r="GZ92" s="66"/>
      <c r="HA92" s="66"/>
      <c r="HB92" s="66"/>
      <c r="HC92" s="66"/>
      <c r="HD92" s="66"/>
      <c r="HE92" s="66"/>
      <c r="HF92" s="66"/>
      <c r="HG92" s="66"/>
      <c r="HH92" s="66"/>
      <c r="HI92" s="66"/>
      <c r="HJ92" s="66"/>
      <c r="HK92" s="66"/>
      <c r="HL92" s="66"/>
      <c r="HM92" s="66"/>
      <c r="HN92" s="66"/>
      <c r="HO92" s="66"/>
      <c r="HP92" s="66"/>
      <c r="HQ92" s="66"/>
      <c r="HR92" s="66"/>
      <c r="HS92" s="66"/>
    </row>
    <row r="93" spans="1:227" x14ac:dyDescent="0.3">
      <c r="A93" s="26" t="s">
        <v>293</v>
      </c>
      <c r="B93" s="25"/>
      <c r="C93" s="29">
        <v>38022</v>
      </c>
      <c r="D93" s="66">
        <v>26</v>
      </c>
      <c r="E93" s="66">
        <v>15</v>
      </c>
      <c r="F93" s="66">
        <v>30</v>
      </c>
      <c r="G93" s="66">
        <v>21</v>
      </c>
      <c r="H93" s="66">
        <v>45</v>
      </c>
      <c r="I93" s="66">
        <v>30</v>
      </c>
      <c r="J93" s="66">
        <v>21</v>
      </c>
      <c r="K93" s="66">
        <v>26</v>
      </c>
      <c r="L93" s="66">
        <v>34</v>
      </c>
      <c r="M93" s="66">
        <v>30</v>
      </c>
      <c r="N93" s="66">
        <v>1.0127999999999999</v>
      </c>
      <c r="O93" s="67">
        <v>20.58</v>
      </c>
      <c r="P93" s="68">
        <f t="shared" si="6"/>
        <v>579.44718719999992</v>
      </c>
      <c r="Q93" s="69"/>
      <c r="R93" s="66">
        <v>16</v>
      </c>
      <c r="S93" s="66">
        <v>14</v>
      </c>
      <c r="T93" s="66">
        <v>11</v>
      </c>
      <c r="U93" s="66">
        <v>12</v>
      </c>
      <c r="V93" s="66">
        <v>12</v>
      </c>
      <c r="W93" s="66">
        <v>10</v>
      </c>
      <c r="X93" s="66">
        <v>14</v>
      </c>
      <c r="Y93" s="66">
        <v>7</v>
      </c>
      <c r="Z93" s="66">
        <v>7</v>
      </c>
      <c r="AA93" s="66">
        <v>8</v>
      </c>
      <c r="AB93" s="66">
        <v>1.0183</v>
      </c>
      <c r="AC93" s="67">
        <v>21.74</v>
      </c>
      <c r="AD93" s="68">
        <f t="shared" si="8"/>
        <v>245.73004619999998</v>
      </c>
      <c r="AE93" s="66">
        <v>867</v>
      </c>
      <c r="AF93" s="69"/>
      <c r="AG93" s="69"/>
      <c r="AH93" s="70">
        <v>117</v>
      </c>
      <c r="AI93" s="70"/>
      <c r="AJ93" s="71">
        <f t="shared" si="7"/>
        <v>117</v>
      </c>
      <c r="AK93" s="66">
        <v>78</v>
      </c>
      <c r="AL93" s="66"/>
      <c r="AM93" s="66"/>
      <c r="AN93" s="50"/>
      <c r="AO93" s="50"/>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c r="FV93" s="66"/>
      <c r="FW93" s="66"/>
      <c r="FX93" s="66"/>
      <c r="FY93" s="66"/>
      <c r="FZ93" s="66"/>
      <c r="GA93" s="66"/>
      <c r="GB93" s="66"/>
      <c r="GC93" s="66"/>
      <c r="GD93" s="66"/>
      <c r="GE93" s="66"/>
      <c r="GF93" s="66"/>
      <c r="GG93" s="66"/>
      <c r="GH93" s="66"/>
      <c r="GI93" s="66"/>
      <c r="GJ93" s="66"/>
      <c r="GK93" s="66"/>
      <c r="GL93" s="66"/>
      <c r="GM93" s="66"/>
      <c r="GN93" s="66"/>
      <c r="GO93" s="66"/>
      <c r="GP93" s="66"/>
      <c r="GQ93" s="66"/>
      <c r="GR93" s="66"/>
      <c r="GS93" s="66"/>
      <c r="GT93" s="66"/>
      <c r="GU93" s="66"/>
      <c r="GV93" s="66"/>
      <c r="GW93" s="66"/>
      <c r="GX93" s="66"/>
      <c r="GY93" s="66"/>
      <c r="GZ93" s="66"/>
      <c r="HA93" s="66"/>
      <c r="HB93" s="66"/>
      <c r="HC93" s="66"/>
      <c r="HD93" s="66"/>
      <c r="HE93" s="66"/>
      <c r="HF93" s="66"/>
      <c r="HG93" s="66"/>
      <c r="HH93" s="66"/>
      <c r="HI93" s="66"/>
      <c r="HJ93" s="66"/>
      <c r="HK93" s="66"/>
      <c r="HL93" s="66"/>
      <c r="HM93" s="66"/>
      <c r="HN93" s="66"/>
      <c r="HO93" s="66"/>
      <c r="HP93" s="66"/>
      <c r="HQ93" s="66"/>
      <c r="HR93" s="66"/>
      <c r="HS93" s="66"/>
    </row>
    <row r="94" spans="1:227" x14ac:dyDescent="0.3">
      <c r="A94" s="26" t="s">
        <v>37</v>
      </c>
      <c r="B94" s="25"/>
      <c r="C94" s="29">
        <v>109321</v>
      </c>
      <c r="D94" s="66">
        <v>146</v>
      </c>
      <c r="E94" s="66">
        <v>136</v>
      </c>
      <c r="F94" s="66">
        <v>94</v>
      </c>
      <c r="G94" s="66">
        <v>90</v>
      </c>
      <c r="H94" s="66">
        <v>108</v>
      </c>
      <c r="I94" s="66">
        <v>91</v>
      </c>
      <c r="J94" s="66">
        <v>95</v>
      </c>
      <c r="K94" s="66">
        <v>117</v>
      </c>
      <c r="L94" s="66">
        <v>125</v>
      </c>
      <c r="M94" s="66">
        <v>129</v>
      </c>
      <c r="N94" s="66">
        <v>1.0127999999999999</v>
      </c>
      <c r="O94" s="67">
        <v>20.58</v>
      </c>
      <c r="P94" s="68">
        <f t="shared" si="6"/>
        <v>2357.3912543999995</v>
      </c>
      <c r="Q94" s="69"/>
      <c r="R94" s="66">
        <v>62</v>
      </c>
      <c r="S94" s="66">
        <v>59</v>
      </c>
      <c r="T94" s="66">
        <v>67</v>
      </c>
      <c r="U94" s="66">
        <v>79</v>
      </c>
      <c r="V94" s="66">
        <v>56</v>
      </c>
      <c r="W94" s="66">
        <v>74</v>
      </c>
      <c r="X94" s="66">
        <v>59</v>
      </c>
      <c r="Y94" s="66">
        <v>60</v>
      </c>
      <c r="Z94" s="66">
        <v>49</v>
      </c>
      <c r="AA94" s="66">
        <v>44</v>
      </c>
      <c r="AB94" s="66">
        <v>1.0183</v>
      </c>
      <c r="AC94" s="67">
        <v>21.74</v>
      </c>
      <c r="AD94" s="68">
        <f t="shared" si="8"/>
        <v>1348.1945777999997</v>
      </c>
      <c r="AE94" s="66">
        <v>3225</v>
      </c>
      <c r="AF94" s="69"/>
      <c r="AG94" s="69"/>
      <c r="AH94" s="70"/>
      <c r="AI94" s="70"/>
      <c r="AJ94" s="71"/>
      <c r="AK94" s="66">
        <v>558</v>
      </c>
      <c r="AL94" s="66"/>
      <c r="AM94" s="66"/>
      <c r="AN94" s="50"/>
      <c r="AO94" s="50"/>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c r="FO94" s="66"/>
      <c r="FP94" s="66"/>
      <c r="FQ94" s="66"/>
      <c r="FR94" s="66"/>
      <c r="FS94" s="66"/>
      <c r="FT94" s="66"/>
      <c r="FU94" s="66"/>
      <c r="FV94" s="66"/>
      <c r="FW94" s="66"/>
      <c r="FX94" s="66"/>
      <c r="FY94" s="66"/>
      <c r="FZ94" s="66"/>
      <c r="GA94" s="66"/>
      <c r="GB94" s="66"/>
      <c r="GC94" s="66"/>
      <c r="GD94" s="66"/>
      <c r="GE94" s="66"/>
      <c r="GF94" s="66"/>
      <c r="GG94" s="66"/>
      <c r="GH94" s="66"/>
      <c r="GI94" s="66"/>
      <c r="GJ94" s="66"/>
      <c r="GK94" s="66"/>
      <c r="GL94" s="66"/>
      <c r="GM94" s="66"/>
      <c r="GN94" s="66"/>
      <c r="GO94" s="66"/>
      <c r="GP94" s="66"/>
      <c r="GQ94" s="66"/>
      <c r="GR94" s="66"/>
      <c r="GS94" s="66"/>
      <c r="GT94" s="66"/>
      <c r="GU94" s="66"/>
      <c r="GV94" s="66"/>
      <c r="GW94" s="66"/>
      <c r="GX94" s="66"/>
      <c r="GY94" s="66"/>
      <c r="GZ94" s="66"/>
      <c r="HA94" s="66"/>
      <c r="HB94" s="66"/>
      <c r="HC94" s="66"/>
      <c r="HD94" s="66"/>
      <c r="HE94" s="66"/>
      <c r="HF94" s="66"/>
      <c r="HG94" s="66"/>
      <c r="HH94" s="66"/>
      <c r="HI94" s="66"/>
      <c r="HJ94" s="66"/>
      <c r="HK94" s="66"/>
      <c r="HL94" s="66"/>
      <c r="HM94" s="66"/>
      <c r="HN94" s="66"/>
      <c r="HO94" s="66"/>
      <c r="HP94" s="66"/>
      <c r="HQ94" s="66"/>
      <c r="HR94" s="66"/>
      <c r="HS94" s="66"/>
    </row>
    <row r="95" spans="1:227" x14ac:dyDescent="0.3">
      <c r="A95" s="26" t="s">
        <v>296</v>
      </c>
      <c r="B95" s="25"/>
      <c r="C95" s="29">
        <v>11411</v>
      </c>
      <c r="D95" s="66">
        <v>18</v>
      </c>
      <c r="E95" s="66">
        <v>19</v>
      </c>
      <c r="F95" s="66">
        <v>29</v>
      </c>
      <c r="G95" s="66">
        <v>28</v>
      </c>
      <c r="H95" s="66">
        <v>20</v>
      </c>
      <c r="I95" s="66">
        <v>21</v>
      </c>
      <c r="J95" s="66">
        <v>16</v>
      </c>
      <c r="K95" s="66">
        <v>17</v>
      </c>
      <c r="L95" s="66">
        <v>18</v>
      </c>
      <c r="M95" s="66">
        <v>19</v>
      </c>
      <c r="N95" s="66">
        <v>1.0127999999999999</v>
      </c>
      <c r="O95" s="67">
        <v>20.58</v>
      </c>
      <c r="P95" s="68">
        <f t="shared" si="6"/>
        <v>427.29019199999993</v>
      </c>
      <c r="Q95" s="69"/>
      <c r="R95" s="66">
        <v>16</v>
      </c>
      <c r="S95" s="66">
        <v>13</v>
      </c>
      <c r="T95" s="66">
        <v>14</v>
      </c>
      <c r="U95" s="66">
        <v>14</v>
      </c>
      <c r="V95" s="66">
        <v>11</v>
      </c>
      <c r="W95" s="66">
        <v>15</v>
      </c>
      <c r="X95" s="66">
        <v>19</v>
      </c>
      <c r="Y95" s="66">
        <v>16</v>
      </c>
      <c r="Z95" s="66">
        <v>14</v>
      </c>
      <c r="AA95" s="66">
        <v>11</v>
      </c>
      <c r="AB95" s="66">
        <v>1.0183</v>
      </c>
      <c r="AC95" s="67">
        <v>21.74</v>
      </c>
      <c r="AD95" s="68">
        <f t="shared" si="8"/>
        <v>316.57114059999998</v>
      </c>
      <c r="AE95" s="66">
        <v>340</v>
      </c>
      <c r="AF95" s="69"/>
      <c r="AG95" s="69">
        <v>72</v>
      </c>
      <c r="AH95" s="70"/>
      <c r="AI95" s="70"/>
      <c r="AJ95" s="71">
        <f t="shared" si="7"/>
        <v>72</v>
      </c>
      <c r="AK95" s="66">
        <v>35</v>
      </c>
      <c r="AL95" s="66"/>
      <c r="AM95" s="66"/>
      <c r="AN95" s="50"/>
      <c r="AO95" s="50"/>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c r="FH95" s="66"/>
      <c r="FI95" s="66"/>
      <c r="FJ95" s="66"/>
      <c r="FK95" s="66"/>
      <c r="FL95" s="66"/>
      <c r="FM95" s="66"/>
      <c r="FN95" s="66"/>
      <c r="FO95" s="66"/>
      <c r="FP95" s="66"/>
      <c r="FQ95" s="66"/>
      <c r="FR95" s="66"/>
      <c r="FS95" s="66"/>
      <c r="FT95" s="66"/>
      <c r="FU95" s="66"/>
      <c r="FV95" s="66"/>
      <c r="FW95" s="66"/>
      <c r="FX95" s="66"/>
      <c r="FY95" s="66"/>
      <c r="FZ95" s="66"/>
      <c r="GA95" s="66"/>
      <c r="GB95" s="66"/>
      <c r="GC95" s="66"/>
      <c r="GD95" s="66"/>
      <c r="GE95" s="66"/>
      <c r="GF95" s="66"/>
      <c r="GG95" s="66"/>
      <c r="GH95" s="66"/>
      <c r="GI95" s="66"/>
      <c r="GJ95" s="66"/>
      <c r="GK95" s="66"/>
      <c r="GL95" s="66"/>
      <c r="GM95" s="66"/>
      <c r="GN95" s="66"/>
      <c r="GO95" s="66"/>
      <c r="GP95" s="66"/>
      <c r="GQ95" s="66"/>
      <c r="GR95" s="66"/>
      <c r="GS95" s="66"/>
      <c r="GT95" s="66"/>
      <c r="GU95" s="66"/>
      <c r="GV95" s="66"/>
      <c r="GW95" s="66"/>
      <c r="GX95" s="66"/>
      <c r="GY95" s="66"/>
      <c r="GZ95" s="66"/>
      <c r="HA95" s="66"/>
      <c r="HB95" s="66"/>
      <c r="HC95" s="66"/>
      <c r="HD95" s="66"/>
      <c r="HE95" s="66"/>
      <c r="HF95" s="66"/>
      <c r="HG95" s="66"/>
      <c r="HH95" s="66"/>
      <c r="HI95" s="66"/>
      <c r="HJ95" s="66"/>
      <c r="HK95" s="66"/>
      <c r="HL95" s="66"/>
      <c r="HM95" s="66"/>
      <c r="HN95" s="66"/>
      <c r="HO95" s="66"/>
      <c r="HP95" s="66"/>
      <c r="HQ95" s="66"/>
      <c r="HR95" s="66"/>
      <c r="HS95" s="66"/>
    </row>
    <row r="96" spans="1:227" x14ac:dyDescent="0.3">
      <c r="A96" s="26" t="s">
        <v>297</v>
      </c>
      <c r="B96" s="25"/>
      <c r="C96" s="29">
        <v>112353</v>
      </c>
      <c r="D96" s="66">
        <v>31</v>
      </c>
      <c r="E96" s="66">
        <v>24</v>
      </c>
      <c r="F96" s="66">
        <v>25</v>
      </c>
      <c r="G96" s="66">
        <v>17</v>
      </c>
      <c r="H96" s="66">
        <v>24</v>
      </c>
      <c r="I96" s="66">
        <v>29</v>
      </c>
      <c r="J96" s="66">
        <v>20</v>
      </c>
      <c r="K96" s="66">
        <v>29</v>
      </c>
      <c r="L96" s="66">
        <v>30</v>
      </c>
      <c r="M96" s="66">
        <v>21</v>
      </c>
      <c r="N96" s="66">
        <v>1.0127999999999999</v>
      </c>
      <c r="O96" s="67">
        <v>20.58</v>
      </c>
      <c r="P96" s="68">
        <f t="shared" si="6"/>
        <v>521.08559999999989</v>
      </c>
      <c r="Q96" s="69"/>
      <c r="R96" s="66">
        <v>17</v>
      </c>
      <c r="S96" s="66">
        <v>12</v>
      </c>
      <c r="T96" s="66">
        <v>13</v>
      </c>
      <c r="U96" s="66">
        <v>11</v>
      </c>
      <c r="V96" s="66">
        <v>11</v>
      </c>
      <c r="W96" s="66">
        <v>16</v>
      </c>
      <c r="X96" s="66">
        <v>23</v>
      </c>
      <c r="Y96" s="66">
        <v>16</v>
      </c>
      <c r="Z96" s="66">
        <v>17</v>
      </c>
      <c r="AA96" s="66">
        <v>10</v>
      </c>
      <c r="AB96" s="66">
        <v>1.0183</v>
      </c>
      <c r="AC96" s="67">
        <v>21.74</v>
      </c>
      <c r="AD96" s="68">
        <f t="shared" si="8"/>
        <v>323.21249319999998</v>
      </c>
      <c r="AE96" s="66">
        <v>474</v>
      </c>
      <c r="AF96" s="69"/>
      <c r="AG96" s="69">
        <v>112</v>
      </c>
      <c r="AH96" s="70"/>
      <c r="AI96" s="70"/>
      <c r="AJ96" s="71">
        <f t="shared" si="7"/>
        <v>112</v>
      </c>
      <c r="AK96" s="66">
        <v>93</v>
      </c>
      <c r="AL96" s="66"/>
      <c r="AM96" s="66"/>
      <c r="AN96" s="50"/>
      <c r="AO96" s="50"/>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66"/>
      <c r="EQ96" s="66"/>
      <c r="ER96" s="66"/>
      <c r="ES96" s="66"/>
      <c r="ET96" s="66"/>
      <c r="EU96" s="66"/>
      <c r="EV96" s="66"/>
      <c r="EW96" s="66"/>
      <c r="EX96" s="66"/>
      <c r="EY96" s="66"/>
      <c r="EZ96" s="66"/>
      <c r="FA96" s="66"/>
      <c r="FB96" s="66"/>
      <c r="FC96" s="66"/>
      <c r="FD96" s="66"/>
      <c r="FE96" s="66"/>
      <c r="FF96" s="66"/>
      <c r="FG96" s="66"/>
      <c r="FH96" s="66"/>
      <c r="FI96" s="66"/>
      <c r="FJ96" s="66"/>
      <c r="FK96" s="66"/>
      <c r="FL96" s="66"/>
      <c r="FM96" s="66"/>
      <c r="FN96" s="66"/>
      <c r="FO96" s="66"/>
      <c r="FP96" s="66"/>
      <c r="FQ96" s="66"/>
      <c r="FR96" s="66"/>
      <c r="FS96" s="66"/>
      <c r="FT96" s="66"/>
      <c r="FU96" s="66"/>
      <c r="FV96" s="66"/>
      <c r="FW96" s="66"/>
      <c r="FX96" s="66"/>
      <c r="FY96" s="66"/>
      <c r="FZ96" s="66"/>
      <c r="GA96" s="66"/>
      <c r="GB96" s="66"/>
      <c r="GC96" s="66"/>
      <c r="GD96" s="66"/>
      <c r="GE96" s="66"/>
      <c r="GF96" s="66"/>
      <c r="GG96" s="66"/>
      <c r="GH96" s="66"/>
      <c r="GI96" s="66"/>
      <c r="GJ96" s="66"/>
      <c r="GK96" s="66"/>
      <c r="GL96" s="66"/>
      <c r="GM96" s="66"/>
      <c r="GN96" s="66"/>
      <c r="GO96" s="66"/>
      <c r="GP96" s="66"/>
      <c r="GQ96" s="66"/>
      <c r="GR96" s="66"/>
      <c r="GS96" s="66"/>
      <c r="GT96" s="66"/>
      <c r="GU96" s="66"/>
      <c r="GV96" s="66"/>
      <c r="GW96" s="66"/>
      <c r="GX96" s="66"/>
      <c r="GY96" s="66"/>
      <c r="GZ96" s="66"/>
      <c r="HA96" s="66"/>
      <c r="HB96" s="66"/>
      <c r="HC96" s="66"/>
      <c r="HD96" s="66"/>
      <c r="HE96" s="66"/>
      <c r="HF96" s="66"/>
      <c r="HG96" s="66"/>
      <c r="HH96" s="66"/>
      <c r="HI96" s="66"/>
      <c r="HJ96" s="66"/>
      <c r="HK96" s="66"/>
      <c r="HL96" s="66"/>
      <c r="HM96" s="66"/>
      <c r="HN96" s="66"/>
      <c r="HO96" s="66"/>
      <c r="HP96" s="66"/>
      <c r="HQ96" s="66"/>
      <c r="HR96" s="66"/>
      <c r="HS96" s="66"/>
    </row>
    <row r="97" spans="1:227" x14ac:dyDescent="0.3">
      <c r="A97" s="26" t="s">
        <v>299</v>
      </c>
      <c r="B97" s="25"/>
      <c r="C97" s="29">
        <v>9595</v>
      </c>
      <c r="D97" s="66">
        <v>22</v>
      </c>
      <c r="E97" s="66">
        <v>17</v>
      </c>
      <c r="F97" s="66">
        <v>18</v>
      </c>
      <c r="G97" s="66">
        <v>20</v>
      </c>
      <c r="H97" s="66">
        <v>27</v>
      </c>
      <c r="I97" s="66">
        <v>20</v>
      </c>
      <c r="J97" s="66">
        <v>11</v>
      </c>
      <c r="K97" s="66">
        <v>17</v>
      </c>
      <c r="L97" s="66">
        <v>11</v>
      </c>
      <c r="M97" s="66">
        <v>26</v>
      </c>
      <c r="N97" s="66">
        <v>1.0127999999999999</v>
      </c>
      <c r="O97" s="67">
        <v>20.58</v>
      </c>
      <c r="P97" s="68">
        <f t="shared" si="6"/>
        <v>393.94071359999987</v>
      </c>
      <c r="Q97" s="69"/>
      <c r="R97" s="66">
        <v>22</v>
      </c>
      <c r="S97" s="66">
        <v>16</v>
      </c>
      <c r="T97" s="66">
        <v>12</v>
      </c>
      <c r="U97" s="66">
        <v>14</v>
      </c>
      <c r="V97" s="66">
        <v>13</v>
      </c>
      <c r="W97" s="66">
        <v>6</v>
      </c>
      <c r="X97" s="66">
        <v>8</v>
      </c>
      <c r="Y97" s="66">
        <v>10</v>
      </c>
      <c r="Z97" s="66">
        <v>15</v>
      </c>
      <c r="AA97" s="66">
        <v>11</v>
      </c>
      <c r="AB97" s="66">
        <v>1.0183</v>
      </c>
      <c r="AC97" s="67">
        <v>21.74</v>
      </c>
      <c r="AD97" s="68">
        <f t="shared" si="8"/>
        <v>281.15059339999993</v>
      </c>
      <c r="AE97" s="66">
        <v>556</v>
      </c>
      <c r="AF97" s="69"/>
      <c r="AG97" s="69"/>
      <c r="AH97" s="70"/>
      <c r="AI97" s="70"/>
      <c r="AJ97" s="71"/>
      <c r="AK97" s="66">
        <v>163</v>
      </c>
      <c r="AL97" s="66"/>
      <c r="AM97" s="66"/>
      <c r="AN97" s="50"/>
      <c r="AO97" s="50"/>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66"/>
      <c r="EQ97" s="66"/>
      <c r="ER97" s="66"/>
      <c r="ES97" s="66"/>
      <c r="ET97" s="66"/>
      <c r="EU97" s="66"/>
      <c r="EV97" s="66"/>
      <c r="EW97" s="66"/>
      <c r="EX97" s="66"/>
      <c r="EY97" s="66"/>
      <c r="EZ97" s="66"/>
      <c r="FA97" s="66"/>
      <c r="FB97" s="66"/>
      <c r="FC97" s="66"/>
      <c r="FD97" s="66"/>
      <c r="FE97" s="66"/>
      <c r="FF97" s="66"/>
      <c r="FG97" s="66"/>
      <c r="FH97" s="66"/>
      <c r="FI97" s="66"/>
      <c r="FJ97" s="66"/>
      <c r="FK97" s="66"/>
      <c r="FL97" s="66"/>
      <c r="FM97" s="66"/>
      <c r="FN97" s="66"/>
      <c r="FO97" s="66"/>
      <c r="FP97" s="66"/>
      <c r="FQ97" s="66"/>
      <c r="FR97" s="66"/>
      <c r="FS97" s="66"/>
      <c r="FT97" s="66"/>
      <c r="FU97" s="66"/>
      <c r="FV97" s="66"/>
      <c r="FW97" s="66"/>
      <c r="FX97" s="66"/>
      <c r="FY97" s="66"/>
      <c r="FZ97" s="66"/>
      <c r="GA97" s="66"/>
      <c r="GB97" s="66"/>
      <c r="GC97" s="66"/>
      <c r="GD97" s="66"/>
      <c r="GE97" s="66"/>
      <c r="GF97" s="66"/>
      <c r="GG97" s="66"/>
      <c r="GH97" s="66"/>
      <c r="GI97" s="66"/>
      <c r="GJ97" s="66"/>
      <c r="GK97" s="66"/>
      <c r="GL97" s="66"/>
      <c r="GM97" s="66"/>
      <c r="GN97" s="66"/>
      <c r="GO97" s="66"/>
      <c r="GP97" s="66"/>
      <c r="GQ97" s="66"/>
      <c r="GR97" s="66"/>
      <c r="GS97" s="66"/>
      <c r="GT97" s="66"/>
      <c r="GU97" s="66"/>
      <c r="GV97" s="66"/>
      <c r="GW97" s="66"/>
      <c r="GX97" s="66"/>
      <c r="GY97" s="66"/>
      <c r="GZ97" s="66"/>
      <c r="HA97" s="66"/>
      <c r="HB97" s="66"/>
      <c r="HC97" s="66"/>
      <c r="HD97" s="66"/>
      <c r="HE97" s="66"/>
      <c r="HF97" s="66"/>
      <c r="HG97" s="66"/>
      <c r="HH97" s="66"/>
      <c r="HI97" s="66"/>
      <c r="HJ97" s="66"/>
      <c r="HK97" s="66"/>
      <c r="HL97" s="66"/>
      <c r="HM97" s="66"/>
      <c r="HN97" s="66"/>
      <c r="HO97" s="66"/>
      <c r="HP97" s="66"/>
      <c r="HQ97" s="66"/>
      <c r="HR97" s="66"/>
      <c r="HS97" s="66"/>
    </row>
    <row r="98" spans="1:227" x14ac:dyDescent="0.3">
      <c r="A98" s="26" t="s">
        <v>223</v>
      </c>
      <c r="B98" s="25"/>
      <c r="C98" s="29">
        <v>6268</v>
      </c>
      <c r="D98" s="66">
        <v>17</v>
      </c>
      <c r="E98" s="66">
        <v>22</v>
      </c>
      <c r="F98" s="66">
        <v>15</v>
      </c>
      <c r="G98" s="66">
        <v>12</v>
      </c>
      <c r="H98" s="66">
        <v>15</v>
      </c>
      <c r="I98" s="66">
        <v>19</v>
      </c>
      <c r="J98" s="66">
        <v>10</v>
      </c>
      <c r="K98" s="66">
        <v>18</v>
      </c>
      <c r="L98" s="66">
        <v>13</v>
      </c>
      <c r="M98" s="66">
        <v>19</v>
      </c>
      <c r="N98" s="66">
        <v>1.0127999999999999</v>
      </c>
      <c r="O98" s="67">
        <v>20.58</v>
      </c>
      <c r="P98" s="68">
        <f t="shared" si="6"/>
        <v>333.49478399999992</v>
      </c>
      <c r="Q98" s="69"/>
      <c r="R98" s="66">
        <v>24</v>
      </c>
      <c r="S98" s="66">
        <v>20</v>
      </c>
      <c r="T98" s="66">
        <v>8</v>
      </c>
      <c r="U98" s="66">
        <v>13</v>
      </c>
      <c r="V98" s="66">
        <v>7</v>
      </c>
      <c r="W98" s="66">
        <v>19</v>
      </c>
      <c r="X98" s="66">
        <v>20</v>
      </c>
      <c r="Y98" s="66">
        <v>8</v>
      </c>
      <c r="Z98" s="66">
        <v>6</v>
      </c>
      <c r="AA98" s="66">
        <v>10</v>
      </c>
      <c r="AB98" s="66">
        <v>1.0183</v>
      </c>
      <c r="AC98" s="67">
        <v>21.74</v>
      </c>
      <c r="AD98" s="68">
        <f t="shared" si="8"/>
        <v>298.86086699999998</v>
      </c>
      <c r="AE98" s="66">
        <v>644</v>
      </c>
      <c r="AF98" s="69"/>
      <c r="AG98" s="69"/>
      <c r="AH98" s="70"/>
      <c r="AI98" s="70"/>
      <c r="AJ98" s="71"/>
      <c r="AK98" s="66">
        <v>115</v>
      </c>
      <c r="AL98" s="66"/>
      <c r="AM98" s="66"/>
      <c r="AN98" s="50"/>
      <c r="AO98" s="50"/>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c r="EO98" s="66"/>
      <c r="EP98" s="66"/>
      <c r="EQ98" s="66"/>
      <c r="ER98" s="66"/>
      <c r="ES98" s="66"/>
      <c r="ET98" s="66"/>
      <c r="EU98" s="66"/>
      <c r="EV98" s="66"/>
      <c r="EW98" s="66"/>
      <c r="EX98" s="66"/>
      <c r="EY98" s="66"/>
      <c r="EZ98" s="66"/>
      <c r="FA98" s="66"/>
      <c r="FB98" s="66"/>
      <c r="FC98" s="66"/>
      <c r="FD98" s="66"/>
      <c r="FE98" s="66"/>
      <c r="FF98" s="66"/>
      <c r="FG98" s="66"/>
      <c r="FH98" s="66"/>
      <c r="FI98" s="66"/>
      <c r="FJ98" s="66"/>
      <c r="FK98" s="66"/>
      <c r="FL98" s="66"/>
      <c r="FM98" s="66"/>
      <c r="FN98" s="66"/>
      <c r="FO98" s="66"/>
      <c r="FP98" s="66"/>
      <c r="FQ98" s="66"/>
      <c r="FR98" s="66"/>
      <c r="FS98" s="66"/>
      <c r="FT98" s="66"/>
      <c r="FU98" s="66"/>
      <c r="FV98" s="66"/>
      <c r="FW98" s="66"/>
      <c r="FX98" s="66"/>
      <c r="FY98" s="66"/>
      <c r="FZ98" s="66"/>
      <c r="GA98" s="66"/>
      <c r="GB98" s="66"/>
      <c r="GC98" s="66"/>
      <c r="GD98" s="66"/>
      <c r="GE98" s="66"/>
      <c r="GF98" s="66"/>
      <c r="GG98" s="66"/>
      <c r="GH98" s="66"/>
      <c r="GI98" s="66"/>
      <c r="GJ98" s="66"/>
      <c r="GK98" s="66"/>
      <c r="GL98" s="66"/>
      <c r="GM98" s="66"/>
      <c r="GN98" s="66"/>
      <c r="GO98" s="66"/>
      <c r="GP98" s="66"/>
      <c r="GQ98" s="66"/>
      <c r="GR98" s="66"/>
      <c r="GS98" s="66"/>
      <c r="GT98" s="66"/>
      <c r="GU98" s="66"/>
      <c r="GV98" s="66"/>
      <c r="GW98" s="66"/>
      <c r="GX98" s="66"/>
      <c r="GY98" s="66"/>
      <c r="GZ98" s="66"/>
      <c r="HA98" s="66"/>
      <c r="HB98" s="66"/>
      <c r="HC98" s="66"/>
      <c r="HD98" s="66"/>
      <c r="HE98" s="66"/>
      <c r="HF98" s="66"/>
      <c r="HG98" s="66"/>
      <c r="HH98" s="66"/>
      <c r="HI98" s="66"/>
      <c r="HJ98" s="66"/>
      <c r="HK98" s="66"/>
      <c r="HL98" s="66"/>
      <c r="HM98" s="66"/>
      <c r="HN98" s="66"/>
      <c r="HO98" s="66"/>
      <c r="HP98" s="66"/>
      <c r="HQ98" s="66"/>
      <c r="HR98" s="66"/>
      <c r="HS98" s="66"/>
    </row>
    <row r="99" spans="1:227" x14ac:dyDescent="0.3">
      <c r="A99" s="26" t="s">
        <v>300</v>
      </c>
      <c r="B99" s="25"/>
      <c r="C99" s="29">
        <v>10156</v>
      </c>
      <c r="D99" s="66">
        <v>38</v>
      </c>
      <c r="E99" s="66">
        <v>33</v>
      </c>
      <c r="F99" s="66">
        <v>31</v>
      </c>
      <c r="G99" s="66">
        <v>41</v>
      </c>
      <c r="H99" s="66">
        <v>35</v>
      </c>
      <c r="I99" s="66">
        <v>32</v>
      </c>
      <c r="J99" s="66">
        <v>27</v>
      </c>
      <c r="K99" s="66">
        <v>18</v>
      </c>
      <c r="L99" s="66">
        <v>32</v>
      </c>
      <c r="M99" s="66">
        <v>30</v>
      </c>
      <c r="N99" s="66">
        <v>1.0127999999999999</v>
      </c>
      <c r="O99" s="67">
        <v>20.58</v>
      </c>
      <c r="P99" s="68">
        <f t="shared" si="6"/>
        <v>660.73654079999983</v>
      </c>
      <c r="Q99" s="69"/>
      <c r="R99" s="66">
        <v>34</v>
      </c>
      <c r="S99" s="66">
        <v>30</v>
      </c>
      <c r="T99" s="66">
        <v>22</v>
      </c>
      <c r="U99" s="66">
        <v>17</v>
      </c>
      <c r="V99" s="66">
        <v>22</v>
      </c>
      <c r="W99" s="66">
        <v>20</v>
      </c>
      <c r="X99" s="66">
        <v>35</v>
      </c>
      <c r="Y99" s="66">
        <v>21</v>
      </c>
      <c r="Z99" s="66">
        <v>41</v>
      </c>
      <c r="AA99" s="66">
        <v>29</v>
      </c>
      <c r="AB99" s="66">
        <v>1.0183</v>
      </c>
      <c r="AC99" s="67">
        <v>21.74</v>
      </c>
      <c r="AD99" s="68">
        <f t="shared" si="8"/>
        <v>599.93551820000005</v>
      </c>
      <c r="AE99" s="66">
        <v>423</v>
      </c>
      <c r="AF99" s="69"/>
      <c r="AG99" s="69">
        <v>151</v>
      </c>
      <c r="AH99" s="70"/>
      <c r="AI99" s="70"/>
      <c r="AJ99" s="71">
        <f t="shared" si="7"/>
        <v>151</v>
      </c>
      <c r="AK99" s="66">
        <v>144</v>
      </c>
      <c r="AL99" s="66"/>
      <c r="AM99" s="66"/>
      <c r="AN99" s="50"/>
      <c r="AO99" s="50"/>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c r="EO99" s="66"/>
      <c r="EP99" s="66"/>
      <c r="EQ99" s="66"/>
      <c r="ER99" s="66"/>
      <c r="ES99" s="66"/>
      <c r="ET99" s="66"/>
      <c r="EU99" s="66"/>
      <c r="EV99" s="66"/>
      <c r="EW99" s="66"/>
      <c r="EX99" s="66"/>
      <c r="EY99" s="66"/>
      <c r="EZ99" s="66"/>
      <c r="FA99" s="66"/>
      <c r="FB99" s="66"/>
      <c r="FC99" s="66"/>
      <c r="FD99" s="66"/>
      <c r="FE99" s="66"/>
      <c r="FF99" s="66"/>
      <c r="FG99" s="66"/>
      <c r="FH99" s="66"/>
      <c r="FI99" s="66"/>
      <c r="FJ99" s="66"/>
      <c r="FK99" s="66"/>
      <c r="FL99" s="66"/>
      <c r="FM99" s="66"/>
      <c r="FN99" s="66"/>
      <c r="FO99" s="66"/>
      <c r="FP99" s="66"/>
      <c r="FQ99" s="66"/>
      <c r="FR99" s="66"/>
      <c r="FS99" s="66"/>
      <c r="FT99" s="66"/>
      <c r="FU99" s="66"/>
      <c r="FV99" s="66"/>
      <c r="FW99" s="66"/>
      <c r="FX99" s="66"/>
      <c r="FY99" s="66"/>
      <c r="FZ99" s="66"/>
      <c r="GA99" s="66"/>
      <c r="GB99" s="66"/>
      <c r="GC99" s="66"/>
      <c r="GD99" s="66"/>
      <c r="GE99" s="66"/>
      <c r="GF99" s="66"/>
      <c r="GG99" s="66"/>
      <c r="GH99" s="66"/>
      <c r="GI99" s="66"/>
      <c r="GJ99" s="66"/>
      <c r="GK99" s="66"/>
      <c r="GL99" s="66"/>
      <c r="GM99" s="66"/>
      <c r="GN99" s="66"/>
      <c r="GO99" s="66"/>
      <c r="GP99" s="66"/>
      <c r="GQ99" s="66"/>
      <c r="GR99" s="66"/>
      <c r="GS99" s="66"/>
      <c r="GT99" s="66"/>
      <c r="GU99" s="66"/>
      <c r="GV99" s="66"/>
      <c r="GW99" s="66"/>
      <c r="GX99" s="66"/>
      <c r="GY99" s="66"/>
      <c r="GZ99" s="66"/>
      <c r="HA99" s="66"/>
      <c r="HB99" s="66"/>
      <c r="HC99" s="66"/>
      <c r="HD99" s="66"/>
      <c r="HE99" s="66"/>
      <c r="HF99" s="66"/>
      <c r="HG99" s="66"/>
      <c r="HH99" s="66"/>
      <c r="HI99" s="66"/>
      <c r="HJ99" s="66"/>
      <c r="HK99" s="66"/>
      <c r="HL99" s="66"/>
      <c r="HM99" s="66"/>
      <c r="HN99" s="66"/>
      <c r="HO99" s="66"/>
      <c r="HP99" s="66"/>
      <c r="HQ99" s="66"/>
      <c r="HR99" s="66"/>
      <c r="HS99" s="66"/>
    </row>
    <row r="100" spans="1:227" x14ac:dyDescent="0.3">
      <c r="A100" s="26" t="s">
        <v>234</v>
      </c>
      <c r="B100" s="25"/>
      <c r="C100" s="29">
        <v>34564</v>
      </c>
      <c r="D100" s="66"/>
      <c r="E100" s="66"/>
      <c r="F100" s="66"/>
      <c r="G100" s="66"/>
      <c r="H100" s="66"/>
      <c r="I100" s="66"/>
      <c r="J100" s="66"/>
      <c r="K100" s="66"/>
      <c r="L100" s="66"/>
      <c r="M100" s="66"/>
      <c r="N100" s="66">
        <v>1.0127999999999999</v>
      </c>
      <c r="O100" s="67">
        <v>20.58</v>
      </c>
      <c r="P100" s="68"/>
      <c r="Q100" s="69">
        <v>1486</v>
      </c>
      <c r="R100" s="66"/>
      <c r="S100" s="66"/>
      <c r="T100" s="66"/>
      <c r="U100" s="66"/>
      <c r="V100" s="66"/>
      <c r="W100" s="66"/>
      <c r="X100" s="66"/>
      <c r="Y100" s="66"/>
      <c r="Z100" s="66"/>
      <c r="AA100" s="66"/>
      <c r="AB100" s="66"/>
      <c r="AC100" s="67"/>
      <c r="AD100" s="68"/>
      <c r="AE100" s="66">
        <v>783</v>
      </c>
      <c r="AF100" s="69">
        <v>1486</v>
      </c>
      <c r="AG100" s="69"/>
      <c r="AH100" s="70"/>
      <c r="AI100" s="70"/>
      <c r="AJ100" s="71"/>
      <c r="AK100" s="66"/>
      <c r="AL100" s="66"/>
      <c r="AM100" s="66"/>
      <c r="AN100" s="50"/>
      <c r="AO100" s="50"/>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c r="EO100" s="66"/>
      <c r="EP100" s="66"/>
      <c r="EQ100" s="66"/>
      <c r="ER100" s="66"/>
      <c r="ES100" s="66"/>
      <c r="ET100" s="66"/>
      <c r="EU100" s="66"/>
      <c r="EV100" s="66"/>
      <c r="EW100" s="66"/>
      <c r="EX100" s="66"/>
      <c r="EY100" s="66"/>
      <c r="EZ100" s="66"/>
      <c r="FA100" s="66"/>
      <c r="FB100" s="66"/>
      <c r="FC100" s="66"/>
      <c r="FD100" s="66"/>
      <c r="FE100" s="66"/>
      <c r="FF100" s="66"/>
      <c r="FG100" s="66"/>
      <c r="FH100" s="66"/>
      <c r="FI100" s="66"/>
      <c r="FJ100" s="66"/>
      <c r="FK100" s="66"/>
      <c r="FL100" s="66"/>
      <c r="FM100" s="66"/>
      <c r="FN100" s="66"/>
      <c r="FO100" s="66"/>
      <c r="FP100" s="66"/>
      <c r="FQ100" s="66"/>
      <c r="FR100" s="66"/>
      <c r="FS100" s="66"/>
      <c r="FT100" s="66"/>
      <c r="FU100" s="66"/>
      <c r="FV100" s="66"/>
      <c r="FW100" s="66"/>
      <c r="FX100" s="66"/>
      <c r="FY100" s="66"/>
      <c r="FZ100" s="66"/>
      <c r="GA100" s="66"/>
      <c r="GB100" s="66"/>
      <c r="GC100" s="66"/>
      <c r="GD100" s="66"/>
      <c r="GE100" s="66"/>
      <c r="GF100" s="66"/>
      <c r="GG100" s="66"/>
      <c r="GH100" s="66"/>
      <c r="GI100" s="66"/>
      <c r="GJ100" s="66"/>
      <c r="GK100" s="66"/>
      <c r="GL100" s="66"/>
      <c r="GM100" s="66"/>
      <c r="GN100" s="66"/>
      <c r="GO100" s="66"/>
      <c r="GP100" s="66"/>
      <c r="GQ100" s="66"/>
      <c r="GR100" s="66"/>
      <c r="GS100" s="66"/>
      <c r="GT100" s="66"/>
      <c r="GU100" s="66"/>
      <c r="GV100" s="66"/>
      <c r="GW100" s="66"/>
      <c r="GX100" s="66"/>
      <c r="GY100" s="66"/>
      <c r="GZ100" s="66"/>
      <c r="HA100" s="66"/>
      <c r="HB100" s="66"/>
      <c r="HC100" s="66"/>
      <c r="HD100" s="66"/>
      <c r="HE100" s="66"/>
      <c r="HF100" s="66"/>
      <c r="HG100" s="66"/>
      <c r="HH100" s="66"/>
      <c r="HI100" s="66"/>
      <c r="HJ100" s="66"/>
      <c r="HK100" s="66"/>
      <c r="HL100" s="66"/>
      <c r="HM100" s="66"/>
      <c r="HN100" s="66"/>
      <c r="HO100" s="66"/>
      <c r="HP100" s="66"/>
      <c r="HQ100" s="66"/>
      <c r="HR100" s="66"/>
      <c r="HS100" s="66"/>
    </row>
    <row r="101" spans="1:227" ht="28.8" x14ac:dyDescent="0.3">
      <c r="A101" s="26" t="s">
        <v>38</v>
      </c>
      <c r="B101" s="25" t="s">
        <v>324</v>
      </c>
      <c r="C101" s="30">
        <v>384445</v>
      </c>
      <c r="D101" s="66">
        <v>915</v>
      </c>
      <c r="E101" s="66">
        <v>1005</v>
      </c>
      <c r="F101" s="66">
        <v>871</v>
      </c>
      <c r="G101" s="66">
        <v>940</v>
      </c>
      <c r="H101" s="66">
        <v>1105</v>
      </c>
      <c r="I101" s="66">
        <v>960</v>
      </c>
      <c r="J101" s="66">
        <v>933</v>
      </c>
      <c r="K101" s="66">
        <v>952</v>
      </c>
      <c r="L101" s="66">
        <v>853</v>
      </c>
      <c r="M101" s="66">
        <v>873</v>
      </c>
      <c r="N101" s="66">
        <v>1.0127999999999999</v>
      </c>
      <c r="O101" s="67">
        <v>20.58</v>
      </c>
      <c r="P101" s="68">
        <f t="shared" ref="P101:P111" si="9">AVERAGE(D101:M101)*N101*O101</f>
        <v>19607.408956799998</v>
      </c>
      <c r="Q101" s="69">
        <v>4094</v>
      </c>
      <c r="R101" s="66">
        <v>1315</v>
      </c>
      <c r="S101" s="66">
        <v>1399</v>
      </c>
      <c r="T101" s="66">
        <v>1274</v>
      </c>
      <c r="U101" s="66">
        <v>1156</v>
      </c>
      <c r="V101" s="66">
        <v>819</v>
      </c>
      <c r="W101" s="66">
        <v>840</v>
      </c>
      <c r="X101" s="66">
        <v>1168</v>
      </c>
      <c r="Y101" s="66">
        <v>822</v>
      </c>
      <c r="Z101" s="66">
        <v>776</v>
      </c>
      <c r="AA101" s="66">
        <v>963</v>
      </c>
      <c r="AB101" s="66">
        <v>1.0183</v>
      </c>
      <c r="AC101" s="67">
        <v>21.74</v>
      </c>
      <c r="AD101" s="68">
        <f t="shared" si="8"/>
        <v>23315.5751944</v>
      </c>
      <c r="AE101" s="66">
        <v>29224</v>
      </c>
      <c r="AF101" s="69">
        <v>4094</v>
      </c>
      <c r="AG101" s="69">
        <v>1757</v>
      </c>
      <c r="AH101" s="70"/>
      <c r="AI101" s="70"/>
      <c r="AJ101" s="71">
        <f t="shared" si="7"/>
        <v>1757</v>
      </c>
      <c r="AK101" s="66">
        <v>3958</v>
      </c>
      <c r="AL101" s="66"/>
      <c r="AM101" s="66"/>
      <c r="AN101" s="50"/>
      <c r="AO101" s="50"/>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c r="EO101" s="66"/>
      <c r="EP101" s="66"/>
      <c r="EQ101" s="66"/>
      <c r="ER101" s="66"/>
      <c r="ES101" s="66"/>
      <c r="ET101" s="66"/>
      <c r="EU101" s="66"/>
      <c r="EV101" s="66"/>
      <c r="EW101" s="66"/>
      <c r="EX101" s="66"/>
      <c r="EY101" s="66"/>
      <c r="EZ101" s="66"/>
      <c r="FA101" s="66"/>
      <c r="FB101" s="66"/>
      <c r="FC101" s="66"/>
      <c r="FD101" s="66"/>
      <c r="FE101" s="66"/>
      <c r="FF101" s="66"/>
      <c r="FG101" s="66"/>
      <c r="FH101" s="66"/>
      <c r="FI101" s="66"/>
      <c r="FJ101" s="66"/>
      <c r="FK101" s="66"/>
      <c r="FL101" s="66"/>
      <c r="FM101" s="66"/>
      <c r="FN101" s="66"/>
      <c r="FO101" s="66"/>
      <c r="FP101" s="66"/>
      <c r="FQ101" s="66"/>
      <c r="FR101" s="66"/>
      <c r="FS101" s="66"/>
      <c r="FT101" s="66"/>
      <c r="FU101" s="66"/>
      <c r="FV101" s="66"/>
      <c r="FW101" s="66"/>
      <c r="FX101" s="66"/>
      <c r="FY101" s="66"/>
      <c r="FZ101" s="66"/>
      <c r="GA101" s="66"/>
      <c r="GB101" s="66"/>
      <c r="GC101" s="66"/>
      <c r="GD101" s="66"/>
      <c r="GE101" s="66"/>
      <c r="GF101" s="66"/>
      <c r="GG101" s="66"/>
      <c r="GH101" s="66"/>
      <c r="GI101" s="66"/>
      <c r="GJ101" s="66"/>
      <c r="GK101" s="66"/>
      <c r="GL101" s="66"/>
      <c r="GM101" s="66"/>
      <c r="GN101" s="66"/>
      <c r="GO101" s="66"/>
      <c r="GP101" s="66"/>
      <c r="GQ101" s="66"/>
      <c r="GR101" s="66"/>
      <c r="GS101" s="66"/>
      <c r="GT101" s="66"/>
      <c r="GU101" s="66"/>
      <c r="GV101" s="66"/>
      <c r="GW101" s="66"/>
      <c r="GX101" s="66"/>
      <c r="GY101" s="66"/>
      <c r="GZ101" s="66"/>
      <c r="HA101" s="66"/>
      <c r="HB101" s="66"/>
      <c r="HC101" s="66"/>
      <c r="HD101" s="66"/>
      <c r="HE101" s="66"/>
      <c r="HF101" s="66"/>
      <c r="HG101" s="66"/>
      <c r="HH101" s="66"/>
      <c r="HI101" s="66"/>
      <c r="HJ101" s="66"/>
      <c r="HK101" s="66"/>
      <c r="HL101" s="66"/>
      <c r="HM101" s="66"/>
      <c r="HN101" s="66"/>
      <c r="HO101" s="66"/>
      <c r="HP101" s="66"/>
      <c r="HQ101" s="66"/>
      <c r="HR101" s="66"/>
      <c r="HS101" s="66"/>
    </row>
    <row r="102" spans="1:227" x14ac:dyDescent="0.3">
      <c r="A102" s="26" t="s">
        <v>39</v>
      </c>
      <c r="B102" s="25"/>
      <c r="C102" s="29">
        <v>36140</v>
      </c>
      <c r="D102" s="66">
        <v>70</v>
      </c>
      <c r="E102" s="66">
        <v>84</v>
      </c>
      <c r="F102" s="66">
        <v>73</v>
      </c>
      <c r="G102" s="66">
        <v>78</v>
      </c>
      <c r="H102" s="66">
        <v>83</v>
      </c>
      <c r="I102" s="66">
        <v>61</v>
      </c>
      <c r="J102" s="66">
        <v>55</v>
      </c>
      <c r="K102" s="66">
        <v>77</v>
      </c>
      <c r="L102" s="66">
        <v>71</v>
      </c>
      <c r="M102" s="66">
        <v>73</v>
      </c>
      <c r="N102" s="66">
        <v>1.0127999999999999</v>
      </c>
      <c r="O102" s="67">
        <v>20.58</v>
      </c>
      <c r="P102" s="68">
        <f t="shared" si="9"/>
        <v>1511.1482399999998</v>
      </c>
      <c r="Q102" s="69">
        <v>1557</v>
      </c>
      <c r="R102" s="66">
        <v>75</v>
      </c>
      <c r="S102" s="66">
        <v>94</v>
      </c>
      <c r="T102" s="66">
        <v>96</v>
      </c>
      <c r="U102" s="66">
        <v>91</v>
      </c>
      <c r="V102" s="66">
        <v>71</v>
      </c>
      <c r="W102" s="66">
        <v>53</v>
      </c>
      <c r="X102" s="66">
        <v>104</v>
      </c>
      <c r="Y102" s="66">
        <v>96</v>
      </c>
      <c r="Z102" s="66">
        <v>82</v>
      </c>
      <c r="AA102" s="66">
        <v>70</v>
      </c>
      <c r="AB102" s="66">
        <v>1.0183</v>
      </c>
      <c r="AC102" s="67">
        <v>21.74</v>
      </c>
      <c r="AD102" s="68">
        <f t="shared" si="8"/>
        <v>1841.8684543999998</v>
      </c>
      <c r="AE102" s="66">
        <v>2645</v>
      </c>
      <c r="AF102" s="69">
        <v>1557</v>
      </c>
      <c r="AG102" s="69">
        <v>294</v>
      </c>
      <c r="AH102" s="70"/>
      <c r="AI102" s="70"/>
      <c r="AJ102" s="71">
        <f t="shared" si="7"/>
        <v>294</v>
      </c>
      <c r="AK102" s="66">
        <v>493</v>
      </c>
      <c r="AL102" s="66"/>
      <c r="AM102" s="66"/>
      <c r="AN102" s="50"/>
      <c r="AO102" s="50"/>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row>
    <row r="103" spans="1:227" x14ac:dyDescent="0.3">
      <c r="A103" s="26" t="s">
        <v>247</v>
      </c>
      <c r="B103" s="25"/>
      <c r="C103" s="29">
        <v>16712</v>
      </c>
      <c r="D103" s="66">
        <v>30</v>
      </c>
      <c r="E103" s="66">
        <v>41</v>
      </c>
      <c r="F103" s="66">
        <v>27</v>
      </c>
      <c r="G103" s="66">
        <v>35</v>
      </c>
      <c r="H103" s="66">
        <v>35</v>
      </c>
      <c r="I103" s="66">
        <v>22</v>
      </c>
      <c r="J103" s="66">
        <v>26</v>
      </c>
      <c r="K103" s="66">
        <v>26</v>
      </c>
      <c r="L103" s="66">
        <v>30</v>
      </c>
      <c r="M103" s="66">
        <v>37</v>
      </c>
      <c r="N103" s="66">
        <v>1.0127999999999999</v>
      </c>
      <c r="O103" s="67">
        <v>20.58</v>
      </c>
      <c r="P103" s="68">
        <f t="shared" si="9"/>
        <v>644.06180159999985</v>
      </c>
      <c r="Q103" s="69">
        <v>551</v>
      </c>
      <c r="R103" s="66">
        <v>25</v>
      </c>
      <c r="S103" s="66">
        <v>14</v>
      </c>
      <c r="T103" s="66">
        <v>13</v>
      </c>
      <c r="U103" s="66">
        <v>13</v>
      </c>
      <c r="V103" s="66">
        <v>10</v>
      </c>
      <c r="W103" s="66">
        <v>10</v>
      </c>
      <c r="X103" s="66">
        <v>23</v>
      </c>
      <c r="Y103" s="66">
        <v>22</v>
      </c>
      <c r="Z103" s="66">
        <v>20</v>
      </c>
      <c r="AA103" s="66">
        <v>28</v>
      </c>
      <c r="AB103" s="66">
        <v>1.0183</v>
      </c>
      <c r="AC103" s="67">
        <v>21.74</v>
      </c>
      <c r="AD103" s="68">
        <f t="shared" si="8"/>
        <v>394.05358759999996</v>
      </c>
      <c r="AE103" s="66">
        <v>471</v>
      </c>
      <c r="AF103" s="69">
        <v>551</v>
      </c>
      <c r="AG103" s="69">
        <v>124</v>
      </c>
      <c r="AH103" s="70"/>
      <c r="AI103" s="70"/>
      <c r="AJ103" s="71">
        <f t="shared" si="7"/>
        <v>124</v>
      </c>
      <c r="AK103" s="66">
        <v>193</v>
      </c>
      <c r="AL103" s="66"/>
      <c r="AM103" s="66"/>
      <c r="AN103" s="50"/>
      <c r="AO103" s="50"/>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row>
    <row r="104" spans="1:227" x14ac:dyDescent="0.3">
      <c r="A104" s="26" t="s">
        <v>40</v>
      </c>
      <c r="B104" s="25"/>
      <c r="C104" s="29">
        <v>79832</v>
      </c>
      <c r="D104" s="66">
        <v>170</v>
      </c>
      <c r="E104" s="66">
        <v>196</v>
      </c>
      <c r="F104" s="66">
        <v>200</v>
      </c>
      <c r="G104" s="66">
        <v>177</v>
      </c>
      <c r="H104" s="66">
        <v>235</v>
      </c>
      <c r="I104" s="66">
        <v>196</v>
      </c>
      <c r="J104" s="66">
        <v>209</v>
      </c>
      <c r="K104" s="66">
        <v>166</v>
      </c>
      <c r="L104" s="66">
        <v>188</v>
      </c>
      <c r="M104" s="66">
        <v>203</v>
      </c>
      <c r="N104" s="66">
        <v>1.0127999999999999</v>
      </c>
      <c r="O104" s="67">
        <v>20.58</v>
      </c>
      <c r="P104" s="68">
        <f t="shared" si="9"/>
        <v>4043.6242559999991</v>
      </c>
      <c r="Q104" s="69">
        <v>3334</v>
      </c>
      <c r="R104" s="66">
        <v>278</v>
      </c>
      <c r="S104" s="66">
        <v>283</v>
      </c>
      <c r="T104" s="66">
        <v>268</v>
      </c>
      <c r="U104" s="66">
        <v>238</v>
      </c>
      <c r="V104" s="66">
        <v>182</v>
      </c>
      <c r="W104" s="66">
        <v>170</v>
      </c>
      <c r="X104" s="66">
        <v>268</v>
      </c>
      <c r="Y104" s="66">
        <v>222</v>
      </c>
      <c r="Z104" s="66">
        <v>222</v>
      </c>
      <c r="AA104" s="66">
        <v>247</v>
      </c>
      <c r="AB104" s="66">
        <v>1.0183</v>
      </c>
      <c r="AC104" s="67">
        <v>21.74</v>
      </c>
      <c r="AD104" s="68">
        <f t="shared" si="8"/>
        <v>5264.3788275999996</v>
      </c>
      <c r="AE104" s="66">
        <v>4161</v>
      </c>
      <c r="AF104" s="69">
        <v>3334</v>
      </c>
      <c r="AG104" s="69">
        <v>485</v>
      </c>
      <c r="AH104" s="70"/>
      <c r="AI104" s="70"/>
      <c r="AJ104" s="71">
        <f t="shared" si="7"/>
        <v>485</v>
      </c>
      <c r="AK104" s="66">
        <v>997</v>
      </c>
      <c r="AL104" s="66"/>
      <c r="AM104" s="66"/>
      <c r="AN104" s="50"/>
      <c r="AO104" s="50"/>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row>
    <row r="105" spans="1:227" x14ac:dyDescent="0.3">
      <c r="A105" s="26" t="s">
        <v>41</v>
      </c>
      <c r="B105" s="25"/>
      <c r="C105" s="29">
        <v>298021</v>
      </c>
      <c r="D105" s="66">
        <v>667</v>
      </c>
      <c r="E105" s="66">
        <v>726</v>
      </c>
      <c r="F105" s="66">
        <v>713</v>
      </c>
      <c r="G105" s="66">
        <v>555</v>
      </c>
      <c r="H105" s="66">
        <v>738</v>
      </c>
      <c r="I105" s="66">
        <v>508</v>
      </c>
      <c r="J105" s="66">
        <v>487</v>
      </c>
      <c r="K105" s="66">
        <v>610</v>
      </c>
      <c r="L105" s="66">
        <v>541</v>
      </c>
      <c r="M105" s="66">
        <v>601</v>
      </c>
      <c r="N105" s="66">
        <v>1.0127999999999999</v>
      </c>
      <c r="O105" s="67">
        <v>20.58</v>
      </c>
      <c r="P105" s="68">
        <f t="shared" si="9"/>
        <v>12810.368390399997</v>
      </c>
      <c r="Q105" s="69">
        <v>7758</v>
      </c>
      <c r="R105" s="66">
        <v>953</v>
      </c>
      <c r="S105" s="66">
        <v>1000</v>
      </c>
      <c r="T105" s="66">
        <v>811</v>
      </c>
      <c r="U105" s="66">
        <v>740</v>
      </c>
      <c r="V105" s="66">
        <v>580</v>
      </c>
      <c r="W105" s="66">
        <v>600</v>
      </c>
      <c r="X105" s="66">
        <v>827</v>
      </c>
      <c r="Y105" s="66">
        <v>793</v>
      </c>
      <c r="Z105" s="66">
        <v>793</v>
      </c>
      <c r="AA105" s="66">
        <v>801</v>
      </c>
      <c r="AB105" s="66">
        <v>1.0183</v>
      </c>
      <c r="AC105" s="67">
        <v>21.74</v>
      </c>
      <c r="AD105" s="68">
        <f t="shared" si="8"/>
        <v>17484.467611599997</v>
      </c>
      <c r="AE105" s="66">
        <v>14842</v>
      </c>
      <c r="AF105" s="69">
        <v>7758</v>
      </c>
      <c r="AG105" s="69">
        <v>3484</v>
      </c>
      <c r="AH105" s="70"/>
      <c r="AI105" s="70"/>
      <c r="AJ105" s="71">
        <f t="shared" si="7"/>
        <v>3484</v>
      </c>
      <c r="AK105" s="66">
        <v>4924</v>
      </c>
      <c r="AL105" s="66"/>
      <c r="AM105" s="66"/>
      <c r="AN105" s="50"/>
      <c r="AO105" s="50"/>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row>
    <row r="106" spans="1:227" x14ac:dyDescent="0.3">
      <c r="A106" s="26" t="s">
        <v>42</v>
      </c>
      <c r="B106" s="25"/>
      <c r="C106" s="29">
        <v>180869</v>
      </c>
      <c r="D106" s="66">
        <v>542</v>
      </c>
      <c r="E106" s="66">
        <v>517</v>
      </c>
      <c r="F106" s="66">
        <v>527</v>
      </c>
      <c r="G106" s="66">
        <v>499</v>
      </c>
      <c r="H106" s="66">
        <v>674</v>
      </c>
      <c r="I106" s="66">
        <v>483</v>
      </c>
      <c r="J106" s="66">
        <v>450</v>
      </c>
      <c r="K106" s="66">
        <v>535</v>
      </c>
      <c r="L106" s="66">
        <v>452</v>
      </c>
      <c r="M106" s="66">
        <v>514</v>
      </c>
      <c r="N106" s="66">
        <v>1.0127999999999999</v>
      </c>
      <c r="O106" s="67">
        <v>20.58</v>
      </c>
      <c r="P106" s="68">
        <f t="shared" si="9"/>
        <v>10823.990083199997</v>
      </c>
      <c r="Q106" s="69">
        <v>9618</v>
      </c>
      <c r="R106" s="66">
        <v>693</v>
      </c>
      <c r="S106" s="66">
        <v>755</v>
      </c>
      <c r="T106" s="66">
        <v>504</v>
      </c>
      <c r="U106" s="66">
        <v>437</v>
      </c>
      <c r="V106" s="66">
        <v>424</v>
      </c>
      <c r="W106" s="66">
        <v>403</v>
      </c>
      <c r="X106" s="66">
        <v>537</v>
      </c>
      <c r="Y106" s="66">
        <v>461</v>
      </c>
      <c r="Z106" s="66">
        <v>438</v>
      </c>
      <c r="AA106" s="66">
        <v>416</v>
      </c>
      <c r="AB106" s="66">
        <v>1.0183</v>
      </c>
      <c r="AC106" s="67">
        <v>21.74</v>
      </c>
      <c r="AD106" s="68">
        <f t="shared" si="8"/>
        <v>11219.458325599999</v>
      </c>
      <c r="AE106" s="66">
        <v>10314</v>
      </c>
      <c r="AF106" s="69">
        <v>9618</v>
      </c>
      <c r="AG106" s="69"/>
      <c r="AH106" s="70"/>
      <c r="AI106" s="70"/>
      <c r="AJ106" s="71"/>
      <c r="AK106" s="66">
        <v>3464</v>
      </c>
      <c r="AL106" s="66"/>
      <c r="AM106" s="66"/>
      <c r="AN106" s="50"/>
      <c r="AO106" s="50"/>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c r="FO106" s="66"/>
      <c r="FP106" s="66"/>
      <c r="FQ106" s="66"/>
      <c r="FR106" s="66"/>
      <c r="FS106" s="66"/>
      <c r="FT106" s="66"/>
      <c r="FU106" s="66"/>
      <c r="FV106" s="66"/>
      <c r="FW106" s="66"/>
      <c r="FX106" s="66"/>
      <c r="FY106" s="66"/>
      <c r="FZ106" s="66"/>
      <c r="GA106" s="66"/>
      <c r="GB106" s="66"/>
      <c r="GC106" s="66"/>
      <c r="GD106" s="66"/>
      <c r="GE106" s="66"/>
      <c r="GF106" s="66"/>
      <c r="GG106" s="66"/>
      <c r="GH106" s="66"/>
      <c r="GI106" s="66"/>
      <c r="GJ106" s="66"/>
      <c r="GK106" s="66"/>
      <c r="GL106" s="66"/>
      <c r="GM106" s="66"/>
      <c r="GN106" s="66"/>
      <c r="GO106" s="66"/>
      <c r="GP106" s="66"/>
      <c r="GQ106" s="66"/>
      <c r="GR106" s="66"/>
      <c r="GS106" s="66"/>
      <c r="GT106" s="66"/>
      <c r="GU106" s="66"/>
      <c r="GV106" s="66"/>
      <c r="GW106" s="66"/>
      <c r="GX106" s="66"/>
      <c r="GY106" s="66"/>
      <c r="GZ106" s="66"/>
      <c r="HA106" s="66"/>
      <c r="HB106" s="66"/>
      <c r="HC106" s="66"/>
      <c r="HD106" s="66"/>
      <c r="HE106" s="66"/>
      <c r="HF106" s="66"/>
      <c r="HG106" s="66"/>
      <c r="HH106" s="66"/>
      <c r="HI106" s="66"/>
      <c r="HJ106" s="66"/>
      <c r="HK106" s="66"/>
      <c r="HL106" s="66"/>
      <c r="HM106" s="66"/>
      <c r="HN106" s="66"/>
      <c r="HO106" s="66"/>
      <c r="HP106" s="66"/>
      <c r="HQ106" s="66"/>
      <c r="HR106" s="66"/>
      <c r="HS106" s="66"/>
    </row>
    <row r="107" spans="1:227" x14ac:dyDescent="0.3">
      <c r="A107" s="26" t="s">
        <v>232</v>
      </c>
      <c r="B107" s="25"/>
      <c r="C107" s="29">
        <v>24516</v>
      </c>
      <c r="D107" s="66">
        <v>29</v>
      </c>
      <c r="E107" s="66">
        <v>28</v>
      </c>
      <c r="F107" s="66">
        <v>27</v>
      </c>
      <c r="G107" s="66">
        <v>33</v>
      </c>
      <c r="H107" s="66">
        <v>24</v>
      </c>
      <c r="I107" s="66">
        <v>24</v>
      </c>
      <c r="J107" s="66">
        <v>28</v>
      </c>
      <c r="K107" s="66">
        <v>32</v>
      </c>
      <c r="L107" s="66">
        <v>31</v>
      </c>
      <c r="M107" s="66">
        <v>31</v>
      </c>
      <c r="N107" s="66">
        <v>1.0127999999999999</v>
      </c>
      <c r="O107" s="67">
        <v>20.58</v>
      </c>
      <c r="P107" s="68">
        <f t="shared" si="9"/>
        <v>598.20626879999986</v>
      </c>
      <c r="Q107" s="69">
        <v>662</v>
      </c>
      <c r="R107" s="66">
        <v>29</v>
      </c>
      <c r="S107" s="66">
        <v>40</v>
      </c>
      <c r="T107" s="66">
        <v>18</v>
      </c>
      <c r="U107" s="66">
        <v>8</v>
      </c>
      <c r="V107" s="66">
        <v>2</v>
      </c>
      <c r="W107" s="66">
        <v>0</v>
      </c>
      <c r="X107" s="66">
        <v>0</v>
      </c>
      <c r="Y107" s="66">
        <v>0</v>
      </c>
      <c r="Z107" s="66">
        <v>0</v>
      </c>
      <c r="AA107" s="66">
        <v>0</v>
      </c>
      <c r="AB107" s="66">
        <v>1.0183</v>
      </c>
      <c r="AC107" s="67">
        <v>21.74</v>
      </c>
      <c r="AD107" s="68">
        <f t="shared" si="8"/>
        <v>214.73706739999997</v>
      </c>
      <c r="AE107" s="66">
        <v>453</v>
      </c>
      <c r="AF107" s="69">
        <v>662</v>
      </c>
      <c r="AG107" s="69"/>
      <c r="AH107" s="70"/>
      <c r="AI107" s="70"/>
      <c r="AJ107" s="71"/>
      <c r="AK107" s="66"/>
      <c r="AL107" s="66"/>
      <c r="AM107" s="66"/>
      <c r="AN107" s="50"/>
      <c r="AO107" s="50"/>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c r="FO107" s="66"/>
      <c r="FP107" s="66"/>
      <c r="FQ107" s="66"/>
      <c r="FR107" s="66"/>
      <c r="FS107" s="66"/>
      <c r="FT107" s="66"/>
      <c r="FU107" s="66"/>
      <c r="FV107" s="66"/>
      <c r="FW107" s="66"/>
      <c r="FX107" s="66"/>
      <c r="FY107" s="66"/>
      <c r="FZ107" s="66"/>
      <c r="GA107" s="66"/>
      <c r="GB107" s="66"/>
      <c r="GC107" s="66"/>
      <c r="GD107" s="66"/>
      <c r="GE107" s="66"/>
      <c r="GF107" s="66"/>
      <c r="GG107" s="66"/>
      <c r="GH107" s="66"/>
      <c r="GI107" s="66"/>
      <c r="GJ107" s="66"/>
      <c r="GK107" s="66"/>
      <c r="GL107" s="66"/>
      <c r="GM107" s="66"/>
      <c r="GN107" s="66"/>
      <c r="GO107" s="66"/>
      <c r="GP107" s="66"/>
      <c r="GQ107" s="66"/>
      <c r="GR107" s="66"/>
      <c r="GS107" s="66"/>
      <c r="GT107" s="66"/>
      <c r="GU107" s="66"/>
      <c r="GV107" s="66"/>
      <c r="GW107" s="66"/>
      <c r="GX107" s="66"/>
      <c r="GY107" s="66"/>
      <c r="GZ107" s="66"/>
      <c r="HA107" s="66"/>
      <c r="HB107" s="66"/>
      <c r="HC107" s="66"/>
      <c r="HD107" s="66"/>
      <c r="HE107" s="66"/>
      <c r="HF107" s="66"/>
      <c r="HG107" s="66"/>
      <c r="HH107" s="66"/>
      <c r="HI107" s="66"/>
      <c r="HJ107" s="66"/>
      <c r="HK107" s="66"/>
      <c r="HL107" s="66"/>
      <c r="HM107" s="66"/>
      <c r="HN107" s="66"/>
      <c r="HO107" s="66"/>
      <c r="HP107" s="66"/>
      <c r="HQ107" s="66"/>
      <c r="HR107" s="66"/>
      <c r="HS107" s="66"/>
    </row>
    <row r="108" spans="1:227" x14ac:dyDescent="0.3">
      <c r="A108" s="26" t="s">
        <v>253</v>
      </c>
      <c r="B108" s="25"/>
      <c r="C108" s="29">
        <v>116990</v>
      </c>
      <c r="D108" s="66">
        <v>357</v>
      </c>
      <c r="E108" s="66">
        <v>360</v>
      </c>
      <c r="F108" s="66">
        <v>365</v>
      </c>
      <c r="G108" s="66">
        <v>307</v>
      </c>
      <c r="H108" s="66">
        <v>383</v>
      </c>
      <c r="I108" s="66">
        <v>285</v>
      </c>
      <c r="J108" s="66">
        <v>300</v>
      </c>
      <c r="K108" s="66">
        <v>325</v>
      </c>
      <c r="L108" s="66">
        <v>270</v>
      </c>
      <c r="M108" s="66">
        <v>316</v>
      </c>
      <c r="N108" s="66">
        <v>1.0127999999999999</v>
      </c>
      <c r="O108" s="67">
        <v>20.58</v>
      </c>
      <c r="P108" s="68">
        <f t="shared" si="9"/>
        <v>6811.6309631999984</v>
      </c>
      <c r="Q108" s="69">
        <v>5067</v>
      </c>
      <c r="R108" s="66">
        <v>353</v>
      </c>
      <c r="S108" s="66">
        <v>307</v>
      </c>
      <c r="T108" s="66">
        <v>306</v>
      </c>
      <c r="U108" s="66">
        <v>227</v>
      </c>
      <c r="V108" s="66">
        <v>181</v>
      </c>
      <c r="W108" s="66">
        <v>216</v>
      </c>
      <c r="X108" s="66">
        <v>259</v>
      </c>
      <c r="Y108" s="66">
        <v>231</v>
      </c>
      <c r="Z108" s="66">
        <v>240</v>
      </c>
      <c r="AA108" s="66">
        <v>232</v>
      </c>
      <c r="AB108" s="66">
        <v>1.0183</v>
      </c>
      <c r="AC108" s="67">
        <v>21.74</v>
      </c>
      <c r="AD108" s="68">
        <f t="shared" si="8"/>
        <v>5649.5772783999992</v>
      </c>
      <c r="AE108" s="66">
        <v>7078</v>
      </c>
      <c r="AF108" s="69">
        <v>5067</v>
      </c>
      <c r="AG108" s="69">
        <v>1614</v>
      </c>
      <c r="AH108" s="70"/>
      <c r="AI108" s="70"/>
      <c r="AJ108" s="71">
        <f t="shared" si="7"/>
        <v>1614</v>
      </c>
      <c r="AK108" s="66">
        <v>2111</v>
      </c>
      <c r="AL108" s="66"/>
      <c r="AM108" s="66"/>
      <c r="AN108" s="50"/>
      <c r="AO108" s="50"/>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66"/>
      <c r="EQ108" s="66"/>
      <c r="ER108" s="66"/>
      <c r="ES108" s="66"/>
      <c r="ET108" s="66"/>
      <c r="EU108" s="66"/>
      <c r="EV108" s="66"/>
      <c r="EW108" s="66"/>
      <c r="EX108" s="66"/>
      <c r="EY108" s="66"/>
      <c r="EZ108" s="66"/>
      <c r="FA108" s="66"/>
      <c r="FB108" s="66"/>
      <c r="FC108" s="66"/>
      <c r="FD108" s="66"/>
      <c r="FE108" s="66"/>
      <c r="FF108" s="66"/>
      <c r="FG108" s="66"/>
      <c r="FH108" s="66"/>
      <c r="FI108" s="66"/>
      <c r="FJ108" s="66"/>
      <c r="FK108" s="66"/>
      <c r="FL108" s="66"/>
      <c r="FM108" s="66"/>
      <c r="FN108" s="66"/>
      <c r="FO108" s="66"/>
      <c r="FP108" s="66"/>
      <c r="FQ108" s="66"/>
      <c r="FR108" s="66"/>
      <c r="FS108" s="66"/>
      <c r="FT108" s="66"/>
      <c r="FU108" s="66"/>
      <c r="FV108" s="66"/>
      <c r="FW108" s="66"/>
      <c r="FX108" s="66"/>
      <c r="FY108" s="66"/>
      <c r="FZ108" s="66"/>
      <c r="GA108" s="66"/>
      <c r="GB108" s="66"/>
      <c r="GC108" s="66"/>
      <c r="GD108" s="66"/>
      <c r="GE108" s="66"/>
      <c r="GF108" s="66"/>
      <c r="GG108" s="66"/>
      <c r="GH108" s="66"/>
      <c r="GI108" s="66"/>
      <c r="GJ108" s="66"/>
      <c r="GK108" s="66"/>
      <c r="GL108" s="66"/>
      <c r="GM108" s="66"/>
      <c r="GN108" s="66"/>
      <c r="GO108" s="66"/>
      <c r="GP108" s="66"/>
      <c r="GQ108" s="66"/>
      <c r="GR108" s="66"/>
      <c r="GS108" s="66"/>
      <c r="GT108" s="66"/>
      <c r="GU108" s="66"/>
      <c r="GV108" s="66"/>
      <c r="GW108" s="66"/>
      <c r="GX108" s="66"/>
      <c r="GY108" s="66"/>
      <c r="GZ108" s="66"/>
      <c r="HA108" s="66"/>
      <c r="HB108" s="66"/>
      <c r="HC108" s="66"/>
      <c r="HD108" s="66"/>
      <c r="HE108" s="66"/>
      <c r="HF108" s="66"/>
      <c r="HG108" s="66"/>
      <c r="HH108" s="66"/>
      <c r="HI108" s="66"/>
      <c r="HJ108" s="66"/>
      <c r="HK108" s="66"/>
      <c r="HL108" s="66"/>
      <c r="HM108" s="66"/>
      <c r="HN108" s="66"/>
      <c r="HO108" s="66"/>
      <c r="HP108" s="66"/>
      <c r="HQ108" s="66"/>
      <c r="HR108" s="66"/>
      <c r="HS108" s="66"/>
    </row>
    <row r="109" spans="1:227" x14ac:dyDescent="0.3">
      <c r="A109" s="26" t="s">
        <v>256</v>
      </c>
      <c r="B109" s="25"/>
      <c r="C109" s="29">
        <v>54582</v>
      </c>
      <c r="D109" s="66">
        <v>277</v>
      </c>
      <c r="E109" s="66">
        <v>195</v>
      </c>
      <c r="F109" s="66">
        <v>262</v>
      </c>
      <c r="G109" s="66">
        <v>242</v>
      </c>
      <c r="H109" s="66">
        <v>264</v>
      </c>
      <c r="I109" s="66">
        <v>187</v>
      </c>
      <c r="J109" s="66">
        <v>169</v>
      </c>
      <c r="K109" s="66">
        <v>222</v>
      </c>
      <c r="L109" s="66">
        <v>168</v>
      </c>
      <c r="M109" s="66">
        <v>205</v>
      </c>
      <c r="N109" s="66">
        <v>1.0127999999999999</v>
      </c>
      <c r="O109" s="67">
        <v>20.58</v>
      </c>
      <c r="P109" s="68">
        <f t="shared" si="9"/>
        <v>4566.794198399999</v>
      </c>
      <c r="Q109" s="69">
        <v>2617</v>
      </c>
      <c r="R109" s="66">
        <v>218</v>
      </c>
      <c r="S109" s="66">
        <v>170</v>
      </c>
      <c r="T109" s="66">
        <v>195</v>
      </c>
      <c r="U109" s="66">
        <v>181</v>
      </c>
      <c r="V109" s="66">
        <v>139</v>
      </c>
      <c r="W109" s="66">
        <v>134</v>
      </c>
      <c r="X109" s="66">
        <v>209</v>
      </c>
      <c r="Y109" s="66">
        <v>181</v>
      </c>
      <c r="Z109" s="66">
        <v>165</v>
      </c>
      <c r="AA109" s="66">
        <v>155</v>
      </c>
      <c r="AB109" s="66">
        <v>1.0183</v>
      </c>
      <c r="AC109" s="67">
        <v>21.74</v>
      </c>
      <c r="AD109" s="68">
        <f t="shared" si="8"/>
        <v>3867.4809973999995</v>
      </c>
      <c r="AE109" s="66">
        <v>3001</v>
      </c>
      <c r="AF109" s="69">
        <v>2617</v>
      </c>
      <c r="AG109" s="69">
        <v>1001</v>
      </c>
      <c r="AH109" s="70"/>
      <c r="AI109" s="70"/>
      <c r="AJ109" s="71">
        <f t="shared" si="7"/>
        <v>1001</v>
      </c>
      <c r="AK109" s="66">
        <v>958</v>
      </c>
      <c r="AL109" s="66"/>
      <c r="AM109" s="66"/>
      <c r="AN109" s="50"/>
      <c r="AO109" s="50"/>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c r="EO109" s="66"/>
      <c r="EP109" s="66"/>
      <c r="EQ109" s="66"/>
      <c r="ER109" s="66"/>
      <c r="ES109" s="66"/>
      <c r="ET109" s="66"/>
      <c r="EU109" s="66"/>
      <c r="EV109" s="66"/>
      <c r="EW109" s="66"/>
      <c r="EX109" s="66"/>
      <c r="EY109" s="66"/>
      <c r="EZ109" s="66"/>
      <c r="FA109" s="66"/>
      <c r="FB109" s="66"/>
      <c r="FC109" s="66"/>
      <c r="FD109" s="66"/>
      <c r="FE109" s="66"/>
      <c r="FF109" s="66"/>
      <c r="FG109" s="66"/>
      <c r="FH109" s="66"/>
      <c r="FI109" s="66"/>
      <c r="FJ109" s="66"/>
      <c r="FK109" s="66"/>
      <c r="FL109" s="66"/>
      <c r="FM109" s="66"/>
      <c r="FN109" s="66"/>
      <c r="FO109" s="66"/>
      <c r="FP109" s="66"/>
      <c r="FQ109" s="66"/>
      <c r="FR109" s="66"/>
      <c r="FS109" s="66"/>
      <c r="FT109" s="66"/>
      <c r="FU109" s="66"/>
      <c r="FV109" s="66"/>
      <c r="FW109" s="66"/>
      <c r="FX109" s="66"/>
      <c r="FY109" s="66"/>
      <c r="FZ109" s="66"/>
      <c r="GA109" s="66"/>
      <c r="GB109" s="66"/>
      <c r="GC109" s="66"/>
      <c r="GD109" s="66"/>
      <c r="GE109" s="66"/>
      <c r="GF109" s="66"/>
      <c r="GG109" s="66"/>
      <c r="GH109" s="66"/>
      <c r="GI109" s="66"/>
      <c r="GJ109" s="66"/>
      <c r="GK109" s="66"/>
      <c r="GL109" s="66"/>
      <c r="GM109" s="66"/>
      <c r="GN109" s="66"/>
      <c r="GO109" s="66"/>
      <c r="GP109" s="66"/>
      <c r="GQ109" s="66"/>
      <c r="GR109" s="66"/>
      <c r="GS109" s="66"/>
      <c r="GT109" s="66"/>
      <c r="GU109" s="66"/>
      <c r="GV109" s="66"/>
      <c r="GW109" s="66"/>
      <c r="GX109" s="66"/>
      <c r="GY109" s="66"/>
      <c r="GZ109" s="66"/>
      <c r="HA109" s="66"/>
      <c r="HB109" s="66"/>
      <c r="HC109" s="66"/>
      <c r="HD109" s="66"/>
      <c r="HE109" s="66"/>
      <c r="HF109" s="66"/>
      <c r="HG109" s="66"/>
      <c r="HH109" s="66"/>
      <c r="HI109" s="66"/>
      <c r="HJ109" s="66"/>
      <c r="HK109" s="66"/>
      <c r="HL109" s="66"/>
      <c r="HM109" s="66"/>
      <c r="HN109" s="66"/>
      <c r="HO109" s="66"/>
      <c r="HP109" s="66"/>
      <c r="HQ109" s="66"/>
      <c r="HR109" s="66"/>
      <c r="HS109" s="66"/>
    </row>
    <row r="110" spans="1:227" x14ac:dyDescent="0.3">
      <c r="A110" s="26" t="s">
        <v>43</v>
      </c>
      <c r="B110" s="25"/>
      <c r="C110" s="29">
        <v>1153194</v>
      </c>
      <c r="D110" s="66">
        <v>400</v>
      </c>
      <c r="E110" s="66">
        <v>360</v>
      </c>
      <c r="F110" s="66">
        <v>332</v>
      </c>
      <c r="G110" s="66">
        <v>402</v>
      </c>
      <c r="H110" s="66">
        <v>423</v>
      </c>
      <c r="I110" s="66">
        <v>295</v>
      </c>
      <c r="J110" s="66">
        <v>324</v>
      </c>
      <c r="K110" s="66">
        <v>342</v>
      </c>
      <c r="L110" s="66">
        <v>280</v>
      </c>
      <c r="M110" s="66">
        <v>358</v>
      </c>
      <c r="N110" s="66">
        <v>1.0127999999999999</v>
      </c>
      <c r="O110" s="67">
        <v>20.58</v>
      </c>
      <c r="P110" s="68">
        <f t="shared" si="9"/>
        <v>7328.5478783999997</v>
      </c>
      <c r="Q110" s="69"/>
      <c r="R110" s="66">
        <v>342</v>
      </c>
      <c r="S110" s="66">
        <v>466</v>
      </c>
      <c r="T110" s="66">
        <v>320</v>
      </c>
      <c r="U110" s="66">
        <v>301</v>
      </c>
      <c r="V110" s="66">
        <v>224</v>
      </c>
      <c r="W110" s="66">
        <v>250</v>
      </c>
      <c r="X110" s="66">
        <v>347</v>
      </c>
      <c r="Y110" s="66">
        <v>307</v>
      </c>
      <c r="Z110" s="66">
        <v>287</v>
      </c>
      <c r="AA110" s="66">
        <v>351</v>
      </c>
      <c r="AB110" s="66">
        <v>1.0183</v>
      </c>
      <c r="AC110" s="67">
        <v>21.74</v>
      </c>
      <c r="AD110" s="68">
        <f t="shared" si="8"/>
        <v>7073.0405190000001</v>
      </c>
      <c r="AE110" s="66">
        <v>22293</v>
      </c>
      <c r="AF110" s="69"/>
      <c r="AG110" s="69"/>
      <c r="AH110" s="70"/>
      <c r="AI110" s="70"/>
      <c r="AJ110" s="71"/>
      <c r="AK110" s="66"/>
      <c r="AL110" s="66"/>
      <c r="AM110" s="66"/>
      <c r="AN110" s="50"/>
      <c r="AO110" s="50"/>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c r="EO110" s="66"/>
      <c r="EP110" s="66"/>
      <c r="EQ110" s="66"/>
      <c r="ER110" s="66"/>
      <c r="ES110" s="66"/>
      <c r="ET110" s="66"/>
      <c r="EU110" s="66"/>
      <c r="EV110" s="66"/>
      <c r="EW110" s="66"/>
      <c r="EX110" s="66"/>
      <c r="EY110" s="66"/>
      <c r="EZ110" s="66"/>
      <c r="FA110" s="66"/>
      <c r="FB110" s="66"/>
      <c r="FC110" s="66"/>
      <c r="FD110" s="66"/>
      <c r="FE110" s="66"/>
      <c r="FF110" s="66"/>
      <c r="FG110" s="66"/>
      <c r="FH110" s="66"/>
      <c r="FI110" s="66"/>
      <c r="FJ110" s="66"/>
      <c r="FK110" s="66"/>
      <c r="FL110" s="66"/>
      <c r="FM110" s="66"/>
      <c r="FN110" s="66"/>
      <c r="FO110" s="66"/>
      <c r="FP110" s="66"/>
      <c r="FQ110" s="66"/>
      <c r="FR110" s="66"/>
      <c r="FS110" s="66"/>
      <c r="FT110" s="66"/>
      <c r="FU110" s="66"/>
      <c r="FV110" s="66"/>
      <c r="FW110" s="66"/>
      <c r="FX110" s="66"/>
      <c r="FY110" s="66"/>
      <c r="FZ110" s="66"/>
      <c r="GA110" s="66"/>
      <c r="GB110" s="66"/>
      <c r="GC110" s="66"/>
      <c r="GD110" s="66"/>
      <c r="GE110" s="66"/>
      <c r="GF110" s="66"/>
      <c r="GG110" s="66"/>
      <c r="GH110" s="66"/>
      <c r="GI110" s="66"/>
      <c r="GJ110" s="66"/>
      <c r="GK110" s="66"/>
      <c r="GL110" s="66"/>
      <c r="GM110" s="66"/>
      <c r="GN110" s="66"/>
      <c r="GO110" s="66"/>
      <c r="GP110" s="66"/>
      <c r="GQ110" s="66"/>
      <c r="GR110" s="66"/>
      <c r="GS110" s="66"/>
      <c r="GT110" s="66"/>
      <c r="GU110" s="66"/>
      <c r="GV110" s="66"/>
      <c r="GW110" s="66"/>
      <c r="GX110" s="66"/>
      <c r="GY110" s="66"/>
      <c r="GZ110" s="66"/>
      <c r="HA110" s="66"/>
      <c r="HB110" s="66"/>
      <c r="HC110" s="66"/>
      <c r="HD110" s="66"/>
      <c r="HE110" s="66"/>
      <c r="HF110" s="66"/>
      <c r="HG110" s="66"/>
      <c r="HH110" s="66"/>
      <c r="HI110" s="66"/>
      <c r="HJ110" s="66"/>
      <c r="HK110" s="66"/>
      <c r="HL110" s="66"/>
      <c r="HM110" s="66"/>
      <c r="HN110" s="66"/>
      <c r="HO110" s="66"/>
      <c r="HP110" s="66"/>
      <c r="HQ110" s="66"/>
      <c r="HR110" s="66"/>
      <c r="HS110" s="66"/>
    </row>
    <row r="111" spans="1:227" x14ac:dyDescent="0.3">
      <c r="A111" s="26" t="s">
        <v>44</v>
      </c>
      <c r="B111" s="25"/>
      <c r="C111" s="29">
        <v>171803</v>
      </c>
      <c r="D111" s="66">
        <v>1325</v>
      </c>
      <c r="E111" s="66">
        <v>1448</v>
      </c>
      <c r="F111" s="66">
        <v>1246</v>
      </c>
      <c r="G111" s="66">
        <v>1342</v>
      </c>
      <c r="H111" s="66">
        <v>1535</v>
      </c>
      <c r="I111" s="66">
        <v>1180</v>
      </c>
      <c r="J111" s="66">
        <v>1044</v>
      </c>
      <c r="K111" s="66">
        <v>1295</v>
      </c>
      <c r="L111" s="66">
        <v>1062</v>
      </c>
      <c r="M111" s="66">
        <v>1177</v>
      </c>
      <c r="N111" s="66">
        <v>1.0127999999999999</v>
      </c>
      <c r="O111" s="67">
        <v>20.58</v>
      </c>
      <c r="P111" s="68">
        <f t="shared" si="9"/>
        <v>26375.268729599997</v>
      </c>
      <c r="Q111" s="69">
        <v>8441</v>
      </c>
      <c r="R111" s="66">
        <v>943</v>
      </c>
      <c r="S111" s="66">
        <v>947</v>
      </c>
      <c r="T111" s="66">
        <v>796</v>
      </c>
      <c r="U111" s="66">
        <v>690</v>
      </c>
      <c r="V111" s="66">
        <v>499</v>
      </c>
      <c r="W111" s="66">
        <v>443</v>
      </c>
      <c r="X111" s="66">
        <v>622</v>
      </c>
      <c r="Y111" s="66">
        <v>547</v>
      </c>
      <c r="Z111" s="66">
        <v>527</v>
      </c>
      <c r="AA111" s="66">
        <v>593</v>
      </c>
      <c r="AB111" s="66">
        <v>1.0183</v>
      </c>
      <c r="AC111" s="67">
        <v>21.74</v>
      </c>
      <c r="AD111" s="68">
        <f t="shared" si="8"/>
        <v>14626.472209400001</v>
      </c>
      <c r="AE111" s="66">
        <v>11445</v>
      </c>
      <c r="AF111" s="69">
        <v>8441</v>
      </c>
      <c r="AG111" s="69">
        <v>4967</v>
      </c>
      <c r="AH111" s="70"/>
      <c r="AI111" s="70"/>
      <c r="AJ111" s="71">
        <f t="shared" si="7"/>
        <v>4967</v>
      </c>
      <c r="AK111" s="66">
        <v>8069</v>
      </c>
      <c r="AL111" s="66"/>
      <c r="AM111" s="66"/>
      <c r="AN111" s="50"/>
      <c r="AO111" s="50"/>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c r="EO111" s="66"/>
      <c r="EP111" s="66"/>
      <c r="EQ111" s="66"/>
      <c r="ER111" s="66"/>
      <c r="ES111" s="66"/>
      <c r="ET111" s="66"/>
      <c r="EU111" s="66"/>
      <c r="EV111" s="66"/>
      <c r="EW111" s="66"/>
      <c r="EX111" s="66"/>
      <c r="EY111" s="66"/>
      <c r="EZ111" s="66"/>
      <c r="FA111" s="66"/>
      <c r="FB111" s="66"/>
      <c r="FC111" s="66"/>
      <c r="FD111" s="66"/>
      <c r="FE111" s="66"/>
      <c r="FF111" s="66"/>
      <c r="FG111" s="66"/>
      <c r="FH111" s="66"/>
      <c r="FI111" s="66"/>
      <c r="FJ111" s="66"/>
      <c r="FK111" s="66"/>
      <c r="FL111" s="66"/>
      <c r="FM111" s="66"/>
      <c r="FN111" s="66"/>
      <c r="FO111" s="66"/>
      <c r="FP111" s="66"/>
      <c r="FQ111" s="66"/>
      <c r="FR111" s="66"/>
      <c r="FS111" s="66"/>
      <c r="FT111" s="66"/>
      <c r="FU111" s="66"/>
      <c r="FV111" s="66"/>
      <c r="FW111" s="66"/>
      <c r="FX111" s="66"/>
      <c r="FY111" s="66"/>
      <c r="FZ111" s="66"/>
      <c r="GA111" s="66"/>
      <c r="GB111" s="66"/>
      <c r="GC111" s="66"/>
      <c r="GD111" s="66"/>
      <c r="GE111" s="66"/>
      <c r="GF111" s="66"/>
      <c r="GG111" s="66"/>
      <c r="GH111" s="66"/>
      <c r="GI111" s="66"/>
      <c r="GJ111" s="66"/>
      <c r="GK111" s="66"/>
      <c r="GL111" s="66"/>
      <c r="GM111" s="66"/>
      <c r="GN111" s="66"/>
      <c r="GO111" s="66"/>
      <c r="GP111" s="66"/>
      <c r="GQ111" s="66"/>
      <c r="GR111" s="66"/>
      <c r="GS111" s="66"/>
      <c r="GT111" s="66"/>
      <c r="GU111" s="66"/>
      <c r="GV111" s="66"/>
      <c r="GW111" s="66"/>
      <c r="GX111" s="66"/>
      <c r="GY111" s="66"/>
      <c r="GZ111" s="66"/>
      <c r="HA111" s="66"/>
      <c r="HB111" s="66"/>
      <c r="HC111" s="66"/>
      <c r="HD111" s="66"/>
      <c r="HE111" s="66"/>
      <c r="HF111" s="66"/>
      <c r="HG111" s="66"/>
      <c r="HH111" s="66"/>
      <c r="HI111" s="66"/>
      <c r="HJ111" s="66"/>
      <c r="HK111" s="66"/>
      <c r="HL111" s="66"/>
      <c r="HM111" s="66"/>
      <c r="HN111" s="66"/>
      <c r="HO111" s="66"/>
      <c r="HP111" s="66"/>
      <c r="HQ111" s="66"/>
      <c r="HR111" s="66"/>
      <c r="HS111" s="66"/>
    </row>
    <row r="112" spans="1:227" x14ac:dyDescent="0.3">
      <c r="A112" s="26" t="s">
        <v>267</v>
      </c>
      <c r="B112" s="25"/>
      <c r="C112" s="29">
        <v>293203</v>
      </c>
      <c r="D112" s="66"/>
      <c r="E112" s="66"/>
      <c r="F112" s="66"/>
      <c r="G112" s="66"/>
      <c r="H112" s="66"/>
      <c r="I112" s="66"/>
      <c r="J112" s="66"/>
      <c r="K112" s="66"/>
      <c r="L112" s="66"/>
      <c r="M112" s="66"/>
      <c r="N112" s="66">
        <v>1.0127999999999999</v>
      </c>
      <c r="O112" s="67">
        <v>20.58</v>
      </c>
      <c r="P112" s="68"/>
      <c r="Q112" s="69"/>
      <c r="R112" s="66">
        <v>448</v>
      </c>
      <c r="S112" s="66">
        <v>460</v>
      </c>
      <c r="T112" s="66">
        <v>411</v>
      </c>
      <c r="U112" s="66">
        <v>357</v>
      </c>
      <c r="V112" s="66">
        <v>303</v>
      </c>
      <c r="W112" s="66">
        <v>323</v>
      </c>
      <c r="X112" s="66">
        <v>370</v>
      </c>
      <c r="Y112" s="66">
        <v>308</v>
      </c>
      <c r="Z112" s="66">
        <v>335</v>
      </c>
      <c r="AA112" s="66">
        <v>353</v>
      </c>
      <c r="AB112" s="66">
        <v>1.0183</v>
      </c>
      <c r="AC112" s="67">
        <v>21.74</v>
      </c>
      <c r="AD112" s="68">
        <f t="shared" si="8"/>
        <v>8120.1604455999995</v>
      </c>
      <c r="AE112" s="66">
        <v>8892</v>
      </c>
      <c r="AF112" s="69"/>
      <c r="AG112" s="69"/>
      <c r="AH112" s="70"/>
      <c r="AI112" s="70"/>
      <c r="AJ112" s="71"/>
      <c r="AK112" s="66"/>
      <c r="AL112" s="66"/>
      <c r="AM112" s="66"/>
      <c r="AN112" s="50"/>
      <c r="AO112" s="50"/>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c r="EO112" s="66"/>
      <c r="EP112" s="66"/>
      <c r="EQ112" s="66"/>
      <c r="ER112" s="66"/>
      <c r="ES112" s="66"/>
      <c r="ET112" s="66"/>
      <c r="EU112" s="66"/>
      <c r="EV112" s="66"/>
      <c r="EW112" s="66"/>
      <c r="EX112" s="66"/>
      <c r="EY112" s="66"/>
      <c r="EZ112" s="66"/>
      <c r="FA112" s="66"/>
      <c r="FB112" s="66"/>
      <c r="FC112" s="66"/>
      <c r="FD112" s="66"/>
      <c r="FE112" s="66"/>
      <c r="FF112" s="66"/>
      <c r="FG112" s="66"/>
      <c r="FH112" s="66"/>
      <c r="FI112" s="66"/>
      <c r="FJ112" s="66"/>
      <c r="FK112" s="66"/>
      <c r="FL112" s="66"/>
      <c r="FM112" s="66"/>
      <c r="FN112" s="66"/>
      <c r="FO112" s="66"/>
      <c r="FP112" s="66"/>
      <c r="FQ112" s="66"/>
      <c r="FR112" s="66"/>
      <c r="FS112" s="66"/>
      <c r="FT112" s="66"/>
      <c r="FU112" s="66"/>
      <c r="FV112" s="66"/>
      <c r="FW112" s="66"/>
      <c r="FX112" s="66"/>
      <c r="FY112" s="66"/>
      <c r="FZ112" s="66"/>
      <c r="GA112" s="66"/>
      <c r="GB112" s="66"/>
      <c r="GC112" s="66"/>
      <c r="GD112" s="66"/>
      <c r="GE112" s="66"/>
      <c r="GF112" s="66"/>
      <c r="GG112" s="66"/>
      <c r="GH112" s="66"/>
      <c r="GI112" s="66"/>
      <c r="GJ112" s="66"/>
      <c r="GK112" s="66"/>
      <c r="GL112" s="66"/>
      <c r="GM112" s="66"/>
      <c r="GN112" s="66"/>
      <c r="GO112" s="66"/>
      <c r="GP112" s="66"/>
      <c r="GQ112" s="66"/>
      <c r="GR112" s="66"/>
      <c r="GS112" s="66"/>
      <c r="GT112" s="66"/>
      <c r="GU112" s="66"/>
      <c r="GV112" s="66"/>
      <c r="GW112" s="66"/>
      <c r="GX112" s="66"/>
      <c r="GY112" s="66"/>
      <c r="GZ112" s="66"/>
      <c r="HA112" s="66"/>
      <c r="HB112" s="66"/>
      <c r="HC112" s="66"/>
      <c r="HD112" s="66"/>
      <c r="HE112" s="66"/>
      <c r="HF112" s="66"/>
      <c r="HG112" s="66"/>
      <c r="HH112" s="66"/>
      <c r="HI112" s="66"/>
      <c r="HJ112" s="66"/>
      <c r="HK112" s="66"/>
      <c r="HL112" s="66"/>
      <c r="HM112" s="66"/>
      <c r="HN112" s="66"/>
      <c r="HO112" s="66"/>
      <c r="HP112" s="66"/>
      <c r="HQ112" s="66"/>
      <c r="HR112" s="66"/>
      <c r="HS112" s="66"/>
    </row>
    <row r="113" spans="1:227" x14ac:dyDescent="0.3">
      <c r="A113" s="26" t="s">
        <v>45</v>
      </c>
      <c r="B113" s="25"/>
      <c r="C113" s="29">
        <v>199350</v>
      </c>
      <c r="D113" s="66">
        <v>739</v>
      </c>
      <c r="E113" s="66">
        <v>793</v>
      </c>
      <c r="F113" s="66">
        <v>785</v>
      </c>
      <c r="G113" s="66">
        <v>741</v>
      </c>
      <c r="H113" s="66">
        <v>730</v>
      </c>
      <c r="I113" s="66">
        <v>628</v>
      </c>
      <c r="J113" s="66">
        <v>629</v>
      </c>
      <c r="K113" s="66">
        <v>665</v>
      </c>
      <c r="L113" s="66">
        <v>667</v>
      </c>
      <c r="M113" s="66">
        <v>746</v>
      </c>
      <c r="N113" s="66">
        <v>1.0127999999999999</v>
      </c>
      <c r="O113" s="67">
        <v>20.58</v>
      </c>
      <c r="P113" s="68">
        <f>AVERAGE(D113:M113)*N113*O113</f>
        <v>14846.770915199997</v>
      </c>
      <c r="Q113" s="69">
        <v>163</v>
      </c>
      <c r="R113" s="66">
        <v>514</v>
      </c>
      <c r="S113" s="66">
        <v>665</v>
      </c>
      <c r="T113" s="66">
        <v>440</v>
      </c>
      <c r="U113" s="66">
        <v>407</v>
      </c>
      <c r="V113" s="66">
        <v>349</v>
      </c>
      <c r="W113" s="66">
        <v>401</v>
      </c>
      <c r="X113" s="66">
        <v>430</v>
      </c>
      <c r="Y113" s="66">
        <v>405</v>
      </c>
      <c r="Z113" s="66">
        <v>347</v>
      </c>
      <c r="AA113" s="66">
        <v>340</v>
      </c>
      <c r="AB113" s="66">
        <v>1.0183</v>
      </c>
      <c r="AC113" s="67">
        <v>21.74</v>
      </c>
      <c r="AD113" s="68">
        <f t="shared" si="8"/>
        <v>9514.8444915999989</v>
      </c>
      <c r="AE113" s="66">
        <v>7846</v>
      </c>
      <c r="AF113" s="69">
        <v>163</v>
      </c>
      <c r="AG113" s="69"/>
      <c r="AH113" s="70"/>
      <c r="AI113" s="70"/>
      <c r="AJ113" s="71"/>
      <c r="AK113" s="66"/>
      <c r="AL113" s="66"/>
      <c r="AM113" s="66"/>
      <c r="AN113" s="50"/>
      <c r="AO113" s="50"/>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c r="EO113" s="66"/>
      <c r="EP113" s="66"/>
      <c r="EQ113" s="66"/>
      <c r="ER113" s="66"/>
      <c r="ES113" s="66"/>
      <c r="ET113" s="66"/>
      <c r="EU113" s="66"/>
      <c r="EV113" s="66"/>
      <c r="EW113" s="66"/>
      <c r="EX113" s="66"/>
      <c r="EY113" s="66"/>
      <c r="EZ113" s="66"/>
      <c r="FA113" s="66"/>
      <c r="FB113" s="66"/>
      <c r="FC113" s="66"/>
      <c r="FD113" s="66"/>
      <c r="FE113" s="66"/>
      <c r="FF113" s="66"/>
      <c r="FG113" s="66"/>
      <c r="FH113" s="66"/>
      <c r="FI113" s="66"/>
      <c r="FJ113" s="66"/>
      <c r="FK113" s="66"/>
      <c r="FL113" s="66"/>
      <c r="FM113" s="66"/>
      <c r="FN113" s="66"/>
      <c r="FO113" s="66"/>
      <c r="FP113" s="66"/>
      <c r="FQ113" s="66"/>
      <c r="FR113" s="66"/>
      <c r="FS113" s="66"/>
      <c r="FT113" s="66"/>
      <c r="FU113" s="66"/>
      <c r="FV113" s="66"/>
      <c r="FW113" s="66"/>
      <c r="FX113" s="66"/>
      <c r="FY113" s="66"/>
      <c r="FZ113" s="66"/>
      <c r="GA113" s="66"/>
      <c r="GB113" s="66"/>
      <c r="GC113" s="66"/>
      <c r="GD113" s="66"/>
      <c r="GE113" s="66"/>
      <c r="GF113" s="66"/>
      <c r="GG113" s="66"/>
      <c r="GH113" s="66"/>
      <c r="GI113" s="66"/>
      <c r="GJ113" s="66"/>
      <c r="GK113" s="66"/>
      <c r="GL113" s="66"/>
      <c r="GM113" s="66"/>
      <c r="GN113" s="66"/>
      <c r="GO113" s="66"/>
      <c r="GP113" s="66"/>
      <c r="GQ113" s="66"/>
      <c r="GR113" s="66"/>
      <c r="GS113" s="66"/>
      <c r="GT113" s="66"/>
      <c r="GU113" s="66"/>
      <c r="GV113" s="66"/>
      <c r="GW113" s="66"/>
      <c r="GX113" s="66"/>
      <c r="GY113" s="66"/>
      <c r="GZ113" s="66"/>
      <c r="HA113" s="66"/>
      <c r="HB113" s="66"/>
      <c r="HC113" s="66"/>
      <c r="HD113" s="66"/>
      <c r="HE113" s="66"/>
      <c r="HF113" s="66"/>
      <c r="HG113" s="66"/>
      <c r="HH113" s="66"/>
      <c r="HI113" s="66"/>
      <c r="HJ113" s="66"/>
      <c r="HK113" s="66"/>
      <c r="HL113" s="66"/>
      <c r="HM113" s="66"/>
      <c r="HN113" s="66"/>
      <c r="HO113" s="66"/>
      <c r="HP113" s="66"/>
      <c r="HQ113" s="66"/>
      <c r="HR113" s="66"/>
      <c r="HS113" s="66"/>
    </row>
    <row r="114" spans="1:227" x14ac:dyDescent="0.3">
      <c r="A114" s="26" t="s">
        <v>46</v>
      </c>
      <c r="B114" s="25"/>
      <c r="C114" s="29">
        <v>549099</v>
      </c>
      <c r="D114" s="66">
        <v>582</v>
      </c>
      <c r="E114" s="66">
        <v>555</v>
      </c>
      <c r="F114" s="66">
        <v>535</v>
      </c>
      <c r="G114" s="66">
        <v>567</v>
      </c>
      <c r="H114" s="66">
        <v>580</v>
      </c>
      <c r="I114" s="66">
        <v>479</v>
      </c>
      <c r="J114" s="66">
        <v>447</v>
      </c>
      <c r="K114" s="66">
        <v>503</v>
      </c>
      <c r="L114" s="66">
        <v>500</v>
      </c>
      <c r="M114" s="66">
        <v>517</v>
      </c>
      <c r="N114" s="66">
        <v>1.0127999999999999</v>
      </c>
      <c r="O114" s="67">
        <v>20.58</v>
      </c>
      <c r="P114" s="68">
        <f>AVERAGE(D114:M114)*N114*O114</f>
        <v>10974.062735999998</v>
      </c>
      <c r="Q114" s="69"/>
      <c r="R114" s="66">
        <v>749</v>
      </c>
      <c r="S114" s="66">
        <v>866</v>
      </c>
      <c r="T114" s="66">
        <v>658</v>
      </c>
      <c r="U114" s="66">
        <v>614</v>
      </c>
      <c r="V114" s="66">
        <v>541</v>
      </c>
      <c r="W114" s="66">
        <v>491</v>
      </c>
      <c r="X114" s="66">
        <v>698</v>
      </c>
      <c r="Y114" s="66">
        <v>606</v>
      </c>
      <c r="Z114" s="66">
        <v>581</v>
      </c>
      <c r="AA114" s="66">
        <v>758</v>
      </c>
      <c r="AB114" s="66">
        <v>1.0183</v>
      </c>
      <c r="AC114" s="67">
        <v>21.74</v>
      </c>
      <c r="AD114" s="68">
        <f t="shared" si="8"/>
        <v>14526.8519204</v>
      </c>
      <c r="AE114" s="66">
        <v>25596</v>
      </c>
      <c r="AF114" s="69"/>
      <c r="AG114" s="69"/>
      <c r="AH114" s="70"/>
      <c r="AI114" s="70"/>
      <c r="AJ114" s="71"/>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c r="EO114" s="66"/>
      <c r="EP114" s="66"/>
      <c r="EQ114" s="66"/>
      <c r="ER114" s="66"/>
      <c r="ES114" s="66"/>
      <c r="ET114" s="66"/>
      <c r="EU114" s="66"/>
      <c r="EV114" s="66"/>
      <c r="EW114" s="66"/>
      <c r="EX114" s="66"/>
      <c r="EY114" s="66"/>
      <c r="EZ114" s="66"/>
      <c r="FA114" s="66"/>
      <c r="FB114" s="66"/>
      <c r="FC114" s="66"/>
      <c r="FD114" s="66"/>
      <c r="FE114" s="66"/>
      <c r="FF114" s="66"/>
      <c r="FG114" s="66"/>
      <c r="FH114" s="66"/>
      <c r="FI114" s="66"/>
      <c r="FJ114" s="66"/>
      <c r="FK114" s="66"/>
      <c r="FL114" s="66"/>
      <c r="FM114" s="66"/>
      <c r="FN114" s="66"/>
      <c r="FO114" s="66"/>
      <c r="FP114" s="66"/>
      <c r="FQ114" s="66"/>
      <c r="FR114" s="66"/>
      <c r="FS114" s="66"/>
      <c r="FT114" s="66"/>
      <c r="FU114" s="66"/>
      <c r="FV114" s="66"/>
      <c r="FW114" s="66"/>
      <c r="FX114" s="66"/>
      <c r="FY114" s="66"/>
      <c r="FZ114" s="66"/>
      <c r="GA114" s="66"/>
      <c r="GB114" s="66"/>
      <c r="GC114" s="66"/>
      <c r="GD114" s="66"/>
      <c r="GE114" s="66"/>
      <c r="GF114" s="66"/>
      <c r="GG114" s="66"/>
      <c r="GH114" s="66"/>
      <c r="GI114" s="66"/>
      <c r="GJ114" s="66"/>
      <c r="GK114" s="66"/>
      <c r="GL114" s="66"/>
      <c r="GM114" s="66"/>
      <c r="GN114" s="66"/>
      <c r="GO114" s="66"/>
      <c r="GP114" s="66"/>
      <c r="GQ114" s="66"/>
      <c r="GR114" s="66"/>
      <c r="GS114" s="66"/>
      <c r="GT114" s="66"/>
      <c r="GU114" s="66"/>
      <c r="GV114" s="66"/>
      <c r="GW114" s="66"/>
      <c r="GX114" s="66"/>
      <c r="GY114" s="66"/>
      <c r="GZ114" s="66"/>
      <c r="HA114" s="66"/>
      <c r="HB114" s="66"/>
      <c r="HC114" s="66"/>
      <c r="HD114" s="66"/>
      <c r="HE114" s="66"/>
      <c r="HF114" s="66"/>
      <c r="HG114" s="66"/>
      <c r="HH114" s="66"/>
      <c r="HI114" s="66"/>
      <c r="HJ114" s="66"/>
      <c r="HK114" s="66"/>
      <c r="HL114" s="66"/>
      <c r="HM114" s="66"/>
      <c r="HN114" s="66"/>
      <c r="HO114" s="66"/>
      <c r="HP114" s="66"/>
      <c r="HQ114" s="66"/>
      <c r="HR114" s="66"/>
      <c r="HS114" s="66"/>
    </row>
    <row r="115" spans="1:227" x14ac:dyDescent="0.3">
      <c r="A115" s="26" t="s">
        <v>295</v>
      </c>
      <c r="B115" s="25"/>
      <c r="C115" s="29">
        <v>220783</v>
      </c>
      <c r="D115" s="66">
        <v>653</v>
      </c>
      <c r="E115" s="66">
        <v>755</v>
      </c>
      <c r="F115" s="66">
        <v>598</v>
      </c>
      <c r="G115" s="66">
        <v>543</v>
      </c>
      <c r="H115" s="66">
        <v>668</v>
      </c>
      <c r="I115" s="66">
        <v>589</v>
      </c>
      <c r="J115" s="66">
        <v>600</v>
      </c>
      <c r="K115" s="66">
        <v>605</v>
      </c>
      <c r="L115" s="66">
        <v>611</v>
      </c>
      <c r="M115" s="66">
        <v>588</v>
      </c>
      <c r="N115" s="66">
        <v>1.0127999999999999</v>
      </c>
      <c r="O115" s="67">
        <v>20.58</v>
      </c>
      <c r="P115" s="68">
        <f>AVERAGE(D115:M115)*N115*O115</f>
        <v>12943.766303999999</v>
      </c>
      <c r="Q115" s="69">
        <v>7278</v>
      </c>
      <c r="R115" s="66">
        <v>827</v>
      </c>
      <c r="S115" s="66">
        <v>864</v>
      </c>
      <c r="T115" s="66">
        <v>763</v>
      </c>
      <c r="U115" s="66">
        <v>577</v>
      </c>
      <c r="V115" s="66">
        <v>473</v>
      </c>
      <c r="W115" s="66">
        <v>506</v>
      </c>
      <c r="X115" s="66">
        <v>648</v>
      </c>
      <c r="Y115" s="66">
        <v>587</v>
      </c>
      <c r="Z115" s="66">
        <v>525</v>
      </c>
      <c r="AA115" s="66">
        <v>620</v>
      </c>
      <c r="AB115" s="66">
        <v>1.0183</v>
      </c>
      <c r="AC115" s="67">
        <v>21.74</v>
      </c>
      <c r="AD115" s="68">
        <f t="shared" si="8"/>
        <v>14146.081038</v>
      </c>
      <c r="AE115" s="66">
        <v>11860</v>
      </c>
      <c r="AF115" s="69">
        <v>7278</v>
      </c>
      <c r="AG115" s="69"/>
      <c r="AH115" s="70"/>
      <c r="AI115" s="70"/>
      <c r="AJ115" s="71"/>
      <c r="AK115" s="66">
        <v>4519</v>
      </c>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c r="EO115" s="66"/>
      <c r="EP115" s="66"/>
      <c r="EQ115" s="66"/>
      <c r="ER115" s="66"/>
      <c r="ES115" s="66"/>
      <c r="ET115" s="66"/>
      <c r="EU115" s="66"/>
      <c r="EV115" s="66"/>
      <c r="EW115" s="66"/>
      <c r="EX115" s="66"/>
      <c r="EY115" s="66"/>
      <c r="EZ115" s="66"/>
      <c r="FA115" s="66"/>
      <c r="FB115" s="66"/>
      <c r="FC115" s="66"/>
      <c r="FD115" s="66"/>
      <c r="FE115" s="66"/>
      <c r="FF115" s="66"/>
      <c r="FG115" s="66"/>
      <c r="FH115" s="66"/>
      <c r="FI115" s="66"/>
      <c r="FJ115" s="66"/>
      <c r="FK115" s="66"/>
      <c r="FL115" s="66"/>
      <c r="FM115" s="66"/>
      <c r="FN115" s="66"/>
      <c r="FO115" s="66"/>
      <c r="FP115" s="66"/>
      <c r="FQ115" s="66"/>
      <c r="FR115" s="66"/>
      <c r="FS115" s="66"/>
      <c r="FT115" s="66"/>
      <c r="FU115" s="66"/>
      <c r="FV115" s="66"/>
      <c r="FW115" s="66"/>
      <c r="FX115" s="66"/>
      <c r="FY115" s="66"/>
      <c r="FZ115" s="66"/>
      <c r="GA115" s="66"/>
      <c r="GB115" s="66"/>
      <c r="GC115" s="66"/>
      <c r="GD115" s="66"/>
      <c r="GE115" s="66"/>
      <c r="GF115" s="66"/>
      <c r="GG115" s="66"/>
      <c r="GH115" s="66"/>
      <c r="GI115" s="66"/>
      <c r="GJ115" s="66"/>
      <c r="GK115" s="66"/>
      <c r="GL115" s="66"/>
      <c r="GM115" s="66"/>
      <c r="GN115" s="66"/>
      <c r="GO115" s="66"/>
      <c r="GP115" s="66"/>
      <c r="GQ115" s="66"/>
      <c r="GR115" s="66"/>
      <c r="GS115" s="66"/>
      <c r="GT115" s="66"/>
      <c r="GU115" s="66"/>
      <c r="GV115" s="66"/>
      <c r="GW115" s="66"/>
      <c r="GX115" s="66"/>
      <c r="GY115" s="66"/>
      <c r="GZ115" s="66"/>
      <c r="HA115" s="66"/>
      <c r="HB115" s="66"/>
      <c r="HC115" s="66"/>
      <c r="HD115" s="66"/>
      <c r="HE115" s="66"/>
      <c r="HF115" s="66"/>
      <c r="HG115" s="66"/>
      <c r="HH115" s="66"/>
      <c r="HI115" s="66"/>
      <c r="HJ115" s="66"/>
      <c r="HK115" s="66"/>
      <c r="HL115" s="66"/>
      <c r="HM115" s="66"/>
      <c r="HN115" s="66"/>
      <c r="HO115" s="66"/>
      <c r="HP115" s="66"/>
      <c r="HQ115" s="66"/>
      <c r="HR115" s="66"/>
      <c r="HS115" s="66"/>
    </row>
    <row r="116" spans="1:227" x14ac:dyDescent="0.3">
      <c r="A116" s="26" t="s">
        <v>298</v>
      </c>
      <c r="B116" s="25"/>
      <c r="C116" s="29">
        <v>33092</v>
      </c>
      <c r="D116" s="66">
        <v>91</v>
      </c>
      <c r="E116" s="66">
        <v>93</v>
      </c>
      <c r="F116" s="66">
        <v>87</v>
      </c>
      <c r="G116" s="66">
        <v>96</v>
      </c>
      <c r="H116" s="66">
        <v>91</v>
      </c>
      <c r="I116" s="66">
        <v>73</v>
      </c>
      <c r="J116" s="66">
        <v>95</v>
      </c>
      <c r="K116" s="66">
        <v>79</v>
      </c>
      <c r="L116" s="66">
        <v>78</v>
      </c>
      <c r="M116" s="66">
        <v>67</v>
      </c>
      <c r="N116" s="66">
        <v>1.0127999999999999</v>
      </c>
      <c r="O116" s="67">
        <v>20.58</v>
      </c>
      <c r="P116" s="68">
        <f>AVERAGE(D116:M116)*N116*O116</f>
        <v>1771.6910399999997</v>
      </c>
      <c r="Q116" s="69"/>
      <c r="R116" s="66">
        <v>205</v>
      </c>
      <c r="S116" s="66">
        <v>216</v>
      </c>
      <c r="T116" s="66">
        <v>230</v>
      </c>
      <c r="U116" s="66">
        <v>180</v>
      </c>
      <c r="V116" s="66">
        <v>182</v>
      </c>
      <c r="W116" s="66">
        <v>155</v>
      </c>
      <c r="X116" s="66">
        <v>212</v>
      </c>
      <c r="Y116" s="66">
        <v>181</v>
      </c>
      <c r="Z116" s="66">
        <v>188</v>
      </c>
      <c r="AA116" s="66">
        <v>172</v>
      </c>
      <c r="AB116" s="66">
        <v>1.0183</v>
      </c>
      <c r="AC116" s="67">
        <v>21.74</v>
      </c>
      <c r="AD116" s="68">
        <f t="shared" si="8"/>
        <v>4252.6794481999996</v>
      </c>
      <c r="AE116" s="66">
        <v>2078</v>
      </c>
      <c r="AF116" s="69"/>
      <c r="AG116" s="69"/>
      <c r="AH116" s="70"/>
      <c r="AI116" s="70"/>
      <c r="AJ116" s="71"/>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6"/>
      <c r="ER116" s="66"/>
      <c r="ES116" s="66"/>
      <c r="ET116" s="66"/>
      <c r="EU116" s="66"/>
      <c r="EV116" s="66"/>
      <c r="EW116" s="66"/>
      <c r="EX116" s="66"/>
      <c r="EY116" s="66"/>
      <c r="EZ116" s="66"/>
      <c r="FA116" s="66"/>
      <c r="FB116" s="66"/>
      <c r="FC116" s="66"/>
      <c r="FD116" s="66"/>
      <c r="FE116" s="66"/>
      <c r="FF116" s="66"/>
      <c r="FG116" s="66"/>
      <c r="FH116" s="66"/>
      <c r="FI116" s="66"/>
      <c r="FJ116" s="66"/>
      <c r="FK116" s="66"/>
      <c r="FL116" s="66"/>
      <c r="FM116" s="66"/>
      <c r="FN116" s="66"/>
      <c r="FO116" s="66"/>
      <c r="FP116" s="66"/>
      <c r="FQ116" s="66"/>
      <c r="FR116" s="66"/>
      <c r="FS116" s="66"/>
      <c r="FT116" s="66"/>
      <c r="FU116" s="66"/>
      <c r="FV116" s="66"/>
      <c r="FW116" s="66"/>
      <c r="FX116" s="66"/>
      <c r="FY116" s="66"/>
      <c r="FZ116" s="66"/>
      <c r="GA116" s="66"/>
      <c r="GB116" s="66"/>
      <c r="GC116" s="66"/>
      <c r="GD116" s="66"/>
      <c r="GE116" s="66"/>
      <c r="GF116" s="66"/>
      <c r="GG116" s="66"/>
      <c r="GH116" s="66"/>
      <c r="GI116" s="66"/>
      <c r="GJ116" s="66"/>
      <c r="GK116" s="66"/>
      <c r="GL116" s="66"/>
      <c r="GM116" s="66"/>
      <c r="GN116" s="66"/>
      <c r="GO116" s="66"/>
      <c r="GP116" s="66"/>
      <c r="GQ116" s="66"/>
      <c r="GR116" s="66"/>
      <c r="GS116" s="66"/>
      <c r="GT116" s="66"/>
      <c r="GU116" s="66"/>
      <c r="GV116" s="66"/>
      <c r="GW116" s="66"/>
      <c r="GX116" s="66"/>
      <c r="GY116" s="66"/>
      <c r="GZ116" s="66"/>
      <c r="HA116" s="66"/>
      <c r="HB116" s="66"/>
      <c r="HC116" s="66"/>
      <c r="HD116" s="66"/>
      <c r="HE116" s="66"/>
      <c r="HF116" s="66"/>
      <c r="HG116" s="66"/>
      <c r="HH116" s="66"/>
      <c r="HI116" s="66"/>
      <c r="HJ116" s="66"/>
      <c r="HK116" s="66"/>
      <c r="HL116" s="66"/>
      <c r="HM116" s="66"/>
      <c r="HN116" s="66"/>
      <c r="HO116" s="66"/>
      <c r="HP116" s="66"/>
      <c r="HQ116" s="66"/>
      <c r="HR116" s="66"/>
      <c r="HS116" s="66"/>
    </row>
    <row r="117" spans="1:227" x14ac:dyDescent="0.3">
      <c r="A117" s="26" t="s">
        <v>222</v>
      </c>
      <c r="B117" s="25"/>
      <c r="C117" s="29">
        <v>16230</v>
      </c>
      <c r="D117" s="66">
        <v>19</v>
      </c>
      <c r="E117" s="66">
        <v>22</v>
      </c>
      <c r="F117" s="66">
        <v>23</v>
      </c>
      <c r="G117" s="66">
        <v>25</v>
      </c>
      <c r="H117" s="66">
        <v>22</v>
      </c>
      <c r="I117" s="66">
        <v>15</v>
      </c>
      <c r="J117" s="66">
        <v>14</v>
      </c>
      <c r="K117" s="66">
        <v>17</v>
      </c>
      <c r="L117" s="66">
        <v>19</v>
      </c>
      <c r="M117" s="66">
        <v>21</v>
      </c>
      <c r="N117" s="66">
        <v>1.0127999999999999</v>
      </c>
      <c r="O117" s="67">
        <v>20.58</v>
      </c>
      <c r="P117" s="68">
        <f>AVERAGE(D117:M117)*N117*O117</f>
        <v>410.61545279999996</v>
      </c>
      <c r="Q117" s="69"/>
      <c r="R117" s="66">
        <v>34</v>
      </c>
      <c r="S117" s="66">
        <v>45</v>
      </c>
      <c r="T117" s="66">
        <v>31</v>
      </c>
      <c r="U117" s="66">
        <v>33</v>
      </c>
      <c r="V117" s="66">
        <v>32</v>
      </c>
      <c r="W117" s="66">
        <v>22</v>
      </c>
      <c r="X117" s="66">
        <v>25</v>
      </c>
      <c r="Y117" s="66">
        <v>31</v>
      </c>
      <c r="Z117" s="66">
        <v>31</v>
      </c>
      <c r="AA117" s="66">
        <v>23</v>
      </c>
      <c r="AB117" s="66">
        <v>1.0183</v>
      </c>
      <c r="AC117" s="67">
        <v>21.74</v>
      </c>
      <c r="AD117" s="68">
        <f t="shared" si="8"/>
        <v>679.63174939999988</v>
      </c>
      <c r="AE117" s="66">
        <v>644</v>
      </c>
      <c r="AF117" s="69"/>
      <c r="AG117" s="69"/>
      <c r="AH117" s="70"/>
      <c r="AI117" s="70"/>
      <c r="AJ117" s="71"/>
      <c r="AK117" s="66">
        <v>168</v>
      </c>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c r="EO117" s="66"/>
      <c r="EP117" s="66"/>
      <c r="EQ117" s="66"/>
      <c r="ER117" s="66"/>
      <c r="ES117" s="66"/>
      <c r="ET117" s="66"/>
      <c r="EU117" s="66"/>
      <c r="EV117" s="66"/>
      <c r="EW117" s="66"/>
      <c r="EX117" s="66"/>
      <c r="EY117" s="66"/>
      <c r="EZ117" s="66"/>
      <c r="FA117" s="66"/>
      <c r="FB117" s="66"/>
      <c r="FC117" s="66"/>
      <c r="FD117" s="66"/>
      <c r="FE117" s="66"/>
      <c r="FF117" s="66"/>
      <c r="FG117" s="66"/>
      <c r="FH117" s="66"/>
      <c r="FI117" s="66"/>
      <c r="FJ117" s="66"/>
      <c r="FK117" s="66"/>
      <c r="FL117" s="66"/>
      <c r="FM117" s="66"/>
      <c r="FN117" s="66"/>
      <c r="FO117" s="66"/>
      <c r="FP117" s="66"/>
      <c r="FQ117" s="66"/>
      <c r="FR117" s="66"/>
      <c r="FS117" s="66"/>
      <c r="FT117" s="66"/>
      <c r="FU117" s="66"/>
      <c r="FV117" s="66"/>
      <c r="FW117" s="66"/>
      <c r="FX117" s="66"/>
      <c r="FY117" s="66"/>
      <c r="FZ117" s="66"/>
      <c r="GA117" s="66"/>
      <c r="GB117" s="66"/>
      <c r="GC117" s="66"/>
      <c r="GD117" s="66"/>
      <c r="GE117" s="66"/>
      <c r="GF117" s="66"/>
      <c r="GG117" s="66"/>
      <c r="GH117" s="66"/>
      <c r="GI117" s="66"/>
      <c r="GJ117" s="66"/>
      <c r="GK117" s="66"/>
      <c r="GL117" s="66"/>
      <c r="GM117" s="66"/>
      <c r="GN117" s="66"/>
      <c r="GO117" s="66"/>
      <c r="GP117" s="66"/>
      <c r="GQ117" s="66"/>
      <c r="GR117" s="66"/>
      <c r="GS117" s="66"/>
      <c r="GT117" s="66"/>
      <c r="GU117" s="66"/>
      <c r="GV117" s="66"/>
      <c r="GW117" s="66"/>
      <c r="GX117" s="66"/>
      <c r="GY117" s="66"/>
      <c r="GZ117" s="66"/>
      <c r="HA117" s="66"/>
      <c r="HB117" s="66"/>
      <c r="HC117" s="66"/>
      <c r="HD117" s="66"/>
      <c r="HE117" s="66"/>
      <c r="HF117" s="66"/>
      <c r="HG117" s="66"/>
      <c r="HH117" s="66"/>
      <c r="HI117" s="66"/>
      <c r="HJ117" s="66"/>
      <c r="HK117" s="66"/>
      <c r="HL117" s="66"/>
      <c r="HM117" s="66"/>
      <c r="HN117" s="66"/>
      <c r="HO117" s="66"/>
      <c r="HP117" s="66"/>
      <c r="HQ117" s="66"/>
      <c r="HR117" s="66"/>
      <c r="HS117" s="66"/>
    </row>
    <row r="118" spans="1:227" x14ac:dyDescent="0.3">
      <c r="A118" s="26" t="s">
        <v>227</v>
      </c>
      <c r="B118" s="25"/>
      <c r="C118" s="29">
        <v>2496</v>
      </c>
      <c r="D118" s="66"/>
      <c r="E118" s="66"/>
      <c r="F118" s="66"/>
      <c r="G118" s="66"/>
      <c r="H118" s="66"/>
      <c r="I118" s="66"/>
      <c r="J118" s="66"/>
      <c r="K118" s="66"/>
      <c r="L118" s="66"/>
      <c r="M118" s="66"/>
      <c r="N118" s="66">
        <v>1.0127999999999999</v>
      </c>
      <c r="O118" s="67">
        <v>20.58</v>
      </c>
      <c r="P118" s="68"/>
      <c r="Q118" s="69"/>
      <c r="R118" s="66"/>
      <c r="S118" s="66"/>
      <c r="T118" s="66"/>
      <c r="U118" s="66"/>
      <c r="V118" s="66"/>
      <c r="W118" s="66"/>
      <c r="X118" s="66"/>
      <c r="Y118" s="66"/>
      <c r="Z118" s="66"/>
      <c r="AA118" s="66"/>
      <c r="AB118" s="66"/>
      <c r="AC118" s="67"/>
      <c r="AD118" s="68"/>
      <c r="AE118" s="66">
        <v>37</v>
      </c>
      <c r="AF118" s="69"/>
      <c r="AG118" s="69"/>
      <c r="AH118" s="70"/>
      <c r="AI118" s="70"/>
      <c r="AJ118" s="71"/>
      <c r="AK118" s="66"/>
      <c r="AL118" s="66"/>
      <c r="AM118" s="66"/>
      <c r="AN118" s="50"/>
      <c r="AO118" s="50"/>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c r="EO118" s="66"/>
      <c r="EP118" s="66"/>
      <c r="EQ118" s="66"/>
      <c r="ER118" s="66"/>
      <c r="ES118" s="66"/>
      <c r="ET118" s="66"/>
      <c r="EU118" s="66"/>
      <c r="EV118" s="66"/>
      <c r="EW118" s="66"/>
      <c r="EX118" s="66"/>
      <c r="EY118" s="66"/>
      <c r="EZ118" s="66"/>
      <c r="FA118" s="66"/>
      <c r="FB118" s="66"/>
      <c r="FC118" s="66"/>
      <c r="FD118" s="66"/>
      <c r="FE118" s="66"/>
      <c r="FF118" s="66"/>
      <c r="FG118" s="66"/>
      <c r="FH118" s="66"/>
      <c r="FI118" s="66"/>
      <c r="FJ118" s="66"/>
      <c r="FK118" s="66"/>
      <c r="FL118" s="66"/>
      <c r="FM118" s="66"/>
      <c r="FN118" s="66"/>
      <c r="FO118" s="66"/>
      <c r="FP118" s="66"/>
      <c r="FQ118" s="66"/>
      <c r="FR118" s="66"/>
      <c r="FS118" s="66"/>
      <c r="FT118" s="66"/>
      <c r="FU118" s="66"/>
      <c r="FV118" s="66"/>
      <c r="FW118" s="66"/>
      <c r="FX118" s="66"/>
      <c r="FY118" s="66"/>
      <c r="FZ118" s="66"/>
      <c r="GA118" s="66"/>
      <c r="GB118" s="66"/>
      <c r="GC118" s="66"/>
      <c r="GD118" s="66"/>
      <c r="GE118" s="66"/>
      <c r="GF118" s="66"/>
      <c r="GG118" s="66"/>
      <c r="GH118" s="66"/>
      <c r="GI118" s="66"/>
      <c r="GJ118" s="66"/>
      <c r="GK118" s="66"/>
      <c r="GL118" s="66"/>
      <c r="GM118" s="66"/>
      <c r="GN118" s="66"/>
      <c r="GO118" s="66"/>
      <c r="GP118" s="66"/>
      <c r="GQ118" s="66"/>
      <c r="GR118" s="66"/>
      <c r="GS118" s="66"/>
      <c r="GT118" s="66"/>
      <c r="GU118" s="66"/>
      <c r="GV118" s="66"/>
      <c r="GW118" s="66"/>
      <c r="GX118" s="66"/>
      <c r="GY118" s="66"/>
      <c r="GZ118" s="66"/>
      <c r="HA118" s="66"/>
      <c r="HB118" s="66"/>
      <c r="HC118" s="66"/>
      <c r="HD118" s="66"/>
      <c r="HE118" s="66"/>
      <c r="HF118" s="66"/>
      <c r="HG118" s="66"/>
      <c r="HH118" s="66"/>
      <c r="HI118" s="66"/>
      <c r="HJ118" s="66"/>
      <c r="HK118" s="66"/>
      <c r="HL118" s="66"/>
      <c r="HM118" s="66"/>
      <c r="HN118" s="66"/>
      <c r="HO118" s="66"/>
      <c r="HP118" s="66"/>
      <c r="HQ118" s="66"/>
      <c r="HR118" s="66"/>
      <c r="HS118" s="66"/>
    </row>
    <row r="119" spans="1:227" x14ac:dyDescent="0.3">
      <c r="A119" s="26" t="s">
        <v>71</v>
      </c>
      <c r="B119" s="25"/>
      <c r="D119" s="66"/>
      <c r="E119" s="66"/>
      <c r="F119" s="66"/>
      <c r="G119" s="66"/>
      <c r="H119" s="66"/>
      <c r="I119" s="66"/>
      <c r="J119" s="66"/>
      <c r="K119" s="66"/>
      <c r="L119" s="66"/>
      <c r="M119" s="66"/>
      <c r="N119" s="66">
        <v>1.0127999999999999</v>
      </c>
      <c r="O119" s="67">
        <v>20.58</v>
      </c>
      <c r="P119" s="68"/>
      <c r="Q119" s="69"/>
      <c r="R119" s="66"/>
      <c r="S119" s="66"/>
      <c r="T119" s="66"/>
      <c r="U119" s="66"/>
      <c r="V119" s="66"/>
      <c r="W119" s="66"/>
      <c r="X119" s="66"/>
      <c r="Y119" s="66"/>
      <c r="Z119" s="66"/>
      <c r="AA119" s="66"/>
      <c r="AB119" s="66"/>
      <c r="AC119" s="67"/>
      <c r="AD119" s="68"/>
      <c r="AE119" s="66">
        <v>140</v>
      </c>
      <c r="AF119" s="69"/>
      <c r="AG119" s="69"/>
      <c r="AH119" s="70"/>
      <c r="AI119" s="70"/>
      <c r="AJ119" s="71"/>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c r="EO119" s="66"/>
      <c r="EP119" s="66"/>
      <c r="EQ119" s="66"/>
      <c r="ER119" s="66"/>
      <c r="ES119" s="66"/>
      <c r="ET119" s="66"/>
      <c r="EU119" s="66"/>
      <c r="EV119" s="66"/>
      <c r="EW119" s="66"/>
      <c r="EX119" s="66"/>
      <c r="EY119" s="66"/>
      <c r="EZ119" s="66"/>
      <c r="FA119" s="66"/>
      <c r="FB119" s="66"/>
      <c r="FC119" s="66"/>
      <c r="FD119" s="66"/>
      <c r="FE119" s="66"/>
      <c r="FF119" s="66"/>
      <c r="FG119" s="66"/>
      <c r="FH119" s="66"/>
      <c r="FI119" s="66"/>
      <c r="FJ119" s="66"/>
      <c r="FK119" s="66"/>
      <c r="FL119" s="66"/>
      <c r="FM119" s="66"/>
      <c r="FN119" s="66"/>
      <c r="FO119" s="66"/>
      <c r="FP119" s="66"/>
      <c r="FQ119" s="66"/>
      <c r="FR119" s="66"/>
      <c r="FS119" s="66"/>
      <c r="FT119" s="66"/>
      <c r="FU119" s="66"/>
      <c r="FV119" s="66"/>
      <c r="FW119" s="66"/>
      <c r="FX119" s="66"/>
      <c r="FY119" s="66"/>
      <c r="FZ119" s="66"/>
      <c r="GA119" s="66"/>
      <c r="GB119" s="66"/>
      <c r="GC119" s="66"/>
      <c r="GD119" s="66"/>
      <c r="GE119" s="66"/>
      <c r="GF119" s="66"/>
      <c r="GG119" s="66"/>
      <c r="GH119" s="66"/>
      <c r="GI119" s="66"/>
      <c r="GJ119" s="66"/>
      <c r="GK119" s="66"/>
      <c r="GL119" s="66"/>
      <c r="GM119" s="66"/>
      <c r="GN119" s="66"/>
      <c r="GO119" s="66"/>
      <c r="GP119" s="66"/>
      <c r="GQ119" s="66"/>
      <c r="GR119" s="66"/>
      <c r="GS119" s="66"/>
      <c r="GT119" s="66"/>
      <c r="GU119" s="66"/>
      <c r="GV119" s="66"/>
      <c r="GW119" s="66"/>
      <c r="GX119" s="66"/>
      <c r="GY119" s="66"/>
      <c r="GZ119" s="66"/>
      <c r="HA119" s="66"/>
      <c r="HB119" s="66"/>
      <c r="HC119" s="66"/>
      <c r="HD119" s="66"/>
      <c r="HE119" s="66"/>
      <c r="HF119" s="66"/>
      <c r="HG119" s="66"/>
      <c r="HH119" s="66"/>
      <c r="HI119" s="66"/>
      <c r="HJ119" s="66"/>
      <c r="HK119" s="66"/>
      <c r="HL119" s="66"/>
      <c r="HM119" s="66"/>
      <c r="HN119" s="66"/>
      <c r="HO119" s="66"/>
      <c r="HP119" s="66"/>
      <c r="HQ119" s="66"/>
      <c r="HR119" s="66"/>
      <c r="HS119" s="66"/>
    </row>
    <row r="120" spans="1:227" x14ac:dyDescent="0.3">
      <c r="A120" s="26" t="s">
        <v>72</v>
      </c>
      <c r="B120" s="25"/>
      <c r="D120" s="66"/>
      <c r="E120" s="66"/>
      <c r="F120" s="66"/>
      <c r="G120" s="66"/>
      <c r="H120" s="66"/>
      <c r="I120" s="66"/>
      <c r="J120" s="66"/>
      <c r="K120" s="66"/>
      <c r="L120" s="66"/>
      <c r="M120" s="66"/>
      <c r="N120" s="66">
        <v>1.0127999999999999</v>
      </c>
      <c r="O120" s="67">
        <v>20.58</v>
      </c>
      <c r="P120" s="68"/>
      <c r="Q120" s="69"/>
      <c r="R120" s="66"/>
      <c r="S120" s="66"/>
      <c r="T120" s="66"/>
      <c r="U120" s="66"/>
      <c r="V120" s="66"/>
      <c r="W120" s="66"/>
      <c r="X120" s="66"/>
      <c r="Y120" s="66"/>
      <c r="Z120" s="66"/>
      <c r="AA120" s="66"/>
      <c r="AB120" s="66"/>
      <c r="AC120" s="67"/>
      <c r="AD120" s="68"/>
      <c r="AE120" s="66">
        <v>113</v>
      </c>
      <c r="AF120" s="69"/>
      <c r="AG120" s="69"/>
      <c r="AH120" s="70"/>
      <c r="AI120" s="70"/>
      <c r="AJ120" s="71"/>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c r="EO120" s="66"/>
      <c r="EP120" s="66"/>
      <c r="EQ120" s="66"/>
      <c r="ER120" s="66"/>
      <c r="ES120" s="66"/>
      <c r="ET120" s="66"/>
      <c r="EU120" s="66"/>
      <c r="EV120" s="66"/>
      <c r="EW120" s="66"/>
      <c r="EX120" s="66"/>
      <c r="EY120" s="66"/>
      <c r="EZ120" s="66"/>
      <c r="FA120" s="66"/>
      <c r="FB120" s="66"/>
      <c r="FC120" s="66"/>
      <c r="FD120" s="66"/>
      <c r="FE120" s="66"/>
      <c r="FF120" s="66"/>
      <c r="FG120" s="66"/>
      <c r="FH120" s="66"/>
      <c r="FI120" s="66"/>
      <c r="FJ120" s="66"/>
      <c r="FK120" s="66"/>
      <c r="FL120" s="66"/>
      <c r="FM120" s="66"/>
      <c r="FN120" s="66"/>
      <c r="FO120" s="66"/>
      <c r="FP120" s="66"/>
      <c r="FQ120" s="66"/>
      <c r="FR120" s="66"/>
      <c r="FS120" s="66"/>
      <c r="FT120" s="66"/>
      <c r="FU120" s="66"/>
      <c r="FV120" s="66"/>
      <c r="FW120" s="66"/>
      <c r="FX120" s="66"/>
      <c r="FY120" s="66"/>
      <c r="FZ120" s="66"/>
      <c r="GA120" s="66"/>
      <c r="GB120" s="66"/>
      <c r="GC120" s="66"/>
      <c r="GD120" s="66"/>
      <c r="GE120" s="66"/>
      <c r="GF120" s="66"/>
      <c r="GG120" s="66"/>
      <c r="GH120" s="66"/>
      <c r="GI120" s="66"/>
      <c r="GJ120" s="66"/>
      <c r="GK120" s="66"/>
      <c r="GL120" s="66"/>
      <c r="GM120" s="66"/>
      <c r="GN120" s="66"/>
      <c r="GO120" s="66"/>
      <c r="GP120" s="66"/>
      <c r="GQ120" s="66"/>
      <c r="GR120" s="66"/>
      <c r="GS120" s="66"/>
      <c r="GT120" s="66"/>
      <c r="GU120" s="66"/>
      <c r="GV120" s="66"/>
      <c r="GW120" s="66"/>
      <c r="GX120" s="66"/>
      <c r="GY120" s="66"/>
      <c r="GZ120" s="66"/>
      <c r="HA120" s="66"/>
      <c r="HB120" s="66"/>
      <c r="HC120" s="66"/>
      <c r="HD120" s="66"/>
      <c r="HE120" s="66"/>
      <c r="HF120" s="66"/>
      <c r="HG120" s="66"/>
      <c r="HH120" s="66"/>
      <c r="HI120" s="66"/>
      <c r="HJ120" s="66"/>
      <c r="HK120" s="66"/>
      <c r="HL120" s="66"/>
      <c r="HM120" s="66"/>
      <c r="HN120" s="66"/>
      <c r="HO120" s="66"/>
      <c r="HP120" s="66"/>
      <c r="HQ120" s="66"/>
      <c r="HR120" s="66"/>
      <c r="HS120" s="66"/>
    </row>
    <row r="121" spans="1:227" x14ac:dyDescent="0.3">
      <c r="A121" s="26" t="s">
        <v>228</v>
      </c>
      <c r="B121" s="25"/>
      <c r="C121" s="29">
        <v>5612</v>
      </c>
      <c r="D121" s="66"/>
      <c r="E121" s="66"/>
      <c r="F121" s="66"/>
      <c r="G121" s="66"/>
      <c r="H121" s="66"/>
      <c r="I121" s="66"/>
      <c r="J121" s="66"/>
      <c r="K121" s="66"/>
      <c r="L121" s="66"/>
      <c r="M121" s="66"/>
      <c r="N121" s="66">
        <v>1.0127999999999999</v>
      </c>
      <c r="O121" s="67">
        <v>20.58</v>
      </c>
      <c r="P121" s="68"/>
      <c r="Q121" s="69"/>
      <c r="R121" s="66"/>
      <c r="S121" s="66"/>
      <c r="T121" s="66"/>
      <c r="U121" s="66"/>
      <c r="V121" s="66"/>
      <c r="W121" s="66"/>
      <c r="X121" s="66"/>
      <c r="Y121" s="66"/>
      <c r="Z121" s="66"/>
      <c r="AA121" s="66"/>
      <c r="AB121" s="66"/>
      <c r="AC121" s="67"/>
      <c r="AD121" s="68"/>
      <c r="AE121" s="66">
        <v>80</v>
      </c>
      <c r="AF121" s="69"/>
      <c r="AG121" s="69"/>
      <c r="AH121" s="70"/>
      <c r="AI121" s="70"/>
      <c r="AJ121" s="71"/>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c r="EO121" s="66"/>
      <c r="EP121" s="66"/>
      <c r="EQ121" s="66"/>
      <c r="ER121" s="66"/>
      <c r="ES121" s="66"/>
      <c r="ET121" s="66"/>
      <c r="EU121" s="66"/>
      <c r="EV121" s="66"/>
      <c r="EW121" s="66"/>
      <c r="EX121" s="66"/>
      <c r="EY121" s="66"/>
      <c r="EZ121" s="66"/>
      <c r="FA121" s="66"/>
      <c r="FB121" s="66"/>
      <c r="FC121" s="66"/>
      <c r="FD121" s="66"/>
      <c r="FE121" s="66"/>
      <c r="FF121" s="66"/>
      <c r="FG121" s="66"/>
      <c r="FH121" s="66"/>
      <c r="FI121" s="66"/>
      <c r="FJ121" s="66"/>
      <c r="FK121" s="66"/>
      <c r="FL121" s="66"/>
      <c r="FM121" s="66"/>
      <c r="FN121" s="66"/>
      <c r="FO121" s="66"/>
      <c r="FP121" s="66"/>
      <c r="FQ121" s="66"/>
      <c r="FR121" s="66"/>
      <c r="FS121" s="66"/>
      <c r="FT121" s="66"/>
      <c r="FU121" s="66"/>
      <c r="FV121" s="66"/>
      <c r="FW121" s="66"/>
      <c r="FX121" s="66"/>
      <c r="FY121" s="66"/>
      <c r="FZ121" s="66"/>
      <c r="GA121" s="66"/>
      <c r="GB121" s="66"/>
      <c r="GC121" s="66"/>
      <c r="GD121" s="66"/>
      <c r="GE121" s="66"/>
      <c r="GF121" s="66"/>
      <c r="GG121" s="66"/>
      <c r="GH121" s="66"/>
      <c r="GI121" s="66"/>
      <c r="GJ121" s="66"/>
      <c r="GK121" s="66"/>
      <c r="GL121" s="66"/>
      <c r="GM121" s="66"/>
      <c r="GN121" s="66"/>
      <c r="GO121" s="66"/>
      <c r="GP121" s="66"/>
      <c r="GQ121" s="66"/>
      <c r="GR121" s="66"/>
      <c r="GS121" s="66"/>
      <c r="GT121" s="66"/>
      <c r="GU121" s="66"/>
      <c r="GV121" s="66"/>
      <c r="GW121" s="66"/>
      <c r="GX121" s="66"/>
      <c r="GY121" s="66"/>
      <c r="GZ121" s="66"/>
      <c r="HA121" s="66"/>
      <c r="HB121" s="66"/>
      <c r="HC121" s="66"/>
      <c r="HD121" s="66"/>
      <c r="HE121" s="66"/>
      <c r="HF121" s="66"/>
      <c r="HG121" s="66"/>
      <c r="HH121" s="66"/>
      <c r="HI121" s="66"/>
      <c r="HJ121" s="66"/>
      <c r="HK121" s="66"/>
      <c r="HL121" s="66"/>
      <c r="HM121" s="66"/>
      <c r="HN121" s="66"/>
      <c r="HO121" s="66"/>
      <c r="HP121" s="66"/>
      <c r="HQ121" s="66"/>
      <c r="HR121" s="66"/>
      <c r="HS121" s="66"/>
    </row>
    <row r="122" spans="1:227" x14ac:dyDescent="0.3">
      <c r="A122" s="26" t="s">
        <v>229</v>
      </c>
      <c r="B122" s="25"/>
      <c r="C122" s="29">
        <v>47143</v>
      </c>
      <c r="D122" s="66"/>
      <c r="E122" s="66"/>
      <c r="F122" s="66"/>
      <c r="G122" s="66"/>
      <c r="H122" s="66"/>
      <c r="I122" s="66"/>
      <c r="J122" s="66"/>
      <c r="K122" s="66"/>
      <c r="L122" s="66"/>
      <c r="M122" s="66"/>
      <c r="N122" s="66">
        <v>1.0127999999999999</v>
      </c>
      <c r="O122" s="67">
        <v>20.58</v>
      </c>
      <c r="P122" s="68"/>
      <c r="Q122" s="69"/>
      <c r="R122" s="66"/>
      <c r="S122" s="66"/>
      <c r="T122" s="66"/>
      <c r="U122" s="66"/>
      <c r="V122" s="66"/>
      <c r="W122" s="66"/>
      <c r="X122" s="66"/>
      <c r="Y122" s="66"/>
      <c r="Z122" s="66"/>
      <c r="AA122" s="66"/>
      <c r="AB122" s="66"/>
      <c r="AC122" s="67"/>
      <c r="AD122" s="68"/>
      <c r="AE122" s="66">
        <v>289</v>
      </c>
      <c r="AF122" s="69"/>
      <c r="AG122" s="69"/>
      <c r="AH122" s="70"/>
      <c r="AI122" s="70"/>
      <c r="AJ122" s="71"/>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c r="EO122" s="66"/>
      <c r="EP122" s="66"/>
      <c r="EQ122" s="66"/>
      <c r="ER122" s="66"/>
      <c r="ES122" s="66"/>
      <c r="ET122" s="66"/>
      <c r="EU122" s="66"/>
      <c r="EV122" s="66"/>
      <c r="EW122" s="66"/>
      <c r="EX122" s="66"/>
      <c r="EY122" s="66"/>
      <c r="EZ122" s="66"/>
      <c r="FA122" s="66"/>
      <c r="FB122" s="66"/>
      <c r="FC122" s="66"/>
      <c r="FD122" s="66"/>
      <c r="FE122" s="66"/>
      <c r="FF122" s="66"/>
      <c r="FG122" s="66"/>
      <c r="FH122" s="66"/>
      <c r="FI122" s="66"/>
      <c r="FJ122" s="66"/>
      <c r="FK122" s="66"/>
      <c r="FL122" s="66"/>
      <c r="FM122" s="66"/>
      <c r="FN122" s="66"/>
      <c r="FO122" s="66"/>
      <c r="FP122" s="66"/>
      <c r="FQ122" s="66"/>
      <c r="FR122" s="66"/>
      <c r="FS122" s="66"/>
      <c r="FT122" s="66"/>
      <c r="FU122" s="66"/>
      <c r="FV122" s="66"/>
      <c r="FW122" s="66"/>
      <c r="FX122" s="66"/>
      <c r="FY122" s="66"/>
      <c r="FZ122" s="66"/>
      <c r="GA122" s="66"/>
      <c r="GB122" s="66"/>
      <c r="GC122" s="66"/>
      <c r="GD122" s="66"/>
      <c r="GE122" s="66"/>
      <c r="GF122" s="66"/>
      <c r="GG122" s="66"/>
      <c r="GH122" s="66"/>
      <c r="GI122" s="66"/>
      <c r="GJ122" s="66"/>
      <c r="GK122" s="66"/>
      <c r="GL122" s="66"/>
      <c r="GM122" s="66"/>
      <c r="GN122" s="66"/>
      <c r="GO122" s="66"/>
      <c r="GP122" s="66"/>
      <c r="GQ122" s="66"/>
      <c r="GR122" s="66"/>
      <c r="GS122" s="66"/>
      <c r="GT122" s="66"/>
      <c r="GU122" s="66"/>
      <c r="GV122" s="66"/>
      <c r="GW122" s="66"/>
      <c r="GX122" s="66"/>
      <c r="GY122" s="66"/>
      <c r="GZ122" s="66"/>
      <c r="HA122" s="66"/>
      <c r="HB122" s="66"/>
      <c r="HC122" s="66"/>
      <c r="HD122" s="66"/>
      <c r="HE122" s="66"/>
      <c r="HF122" s="66"/>
      <c r="HG122" s="66"/>
      <c r="HH122" s="66"/>
      <c r="HI122" s="66"/>
      <c r="HJ122" s="66"/>
      <c r="HK122" s="66"/>
      <c r="HL122" s="66"/>
      <c r="HM122" s="66"/>
      <c r="HN122" s="66"/>
      <c r="HO122" s="66"/>
      <c r="HP122" s="66"/>
      <c r="HQ122" s="66"/>
      <c r="HR122" s="66"/>
      <c r="HS122" s="66"/>
    </row>
    <row r="123" spans="1:227" x14ac:dyDescent="0.3">
      <c r="A123" s="26" t="s">
        <v>73</v>
      </c>
      <c r="B123" s="25"/>
      <c r="D123" s="66"/>
      <c r="E123" s="66"/>
      <c r="F123" s="66"/>
      <c r="G123" s="66"/>
      <c r="H123" s="66"/>
      <c r="I123" s="66"/>
      <c r="J123" s="66"/>
      <c r="K123" s="66"/>
      <c r="L123" s="66"/>
      <c r="M123" s="66"/>
      <c r="N123" s="66">
        <v>1.0127999999999999</v>
      </c>
      <c r="O123" s="67">
        <v>20.58</v>
      </c>
      <c r="P123" s="68"/>
      <c r="Q123" s="69"/>
      <c r="R123" s="66"/>
      <c r="S123" s="66"/>
      <c r="T123" s="66"/>
      <c r="U123" s="66"/>
      <c r="V123" s="66"/>
      <c r="W123" s="66"/>
      <c r="X123" s="66"/>
      <c r="Y123" s="66"/>
      <c r="Z123" s="66"/>
      <c r="AA123" s="66"/>
      <c r="AB123" s="66"/>
      <c r="AC123" s="67"/>
      <c r="AD123" s="68"/>
      <c r="AE123" s="66">
        <v>485</v>
      </c>
      <c r="AF123" s="69"/>
      <c r="AG123" s="69"/>
      <c r="AH123" s="70"/>
      <c r="AI123" s="70"/>
      <c r="AJ123" s="71"/>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c r="EO123" s="66"/>
      <c r="EP123" s="66"/>
      <c r="EQ123" s="66"/>
      <c r="ER123" s="66"/>
      <c r="ES123" s="66"/>
      <c r="ET123" s="66"/>
      <c r="EU123" s="66"/>
      <c r="EV123" s="66"/>
      <c r="EW123" s="66"/>
      <c r="EX123" s="66"/>
      <c r="EY123" s="66"/>
      <c r="EZ123" s="66"/>
      <c r="FA123" s="66"/>
      <c r="FB123" s="66"/>
      <c r="FC123" s="66"/>
      <c r="FD123" s="66"/>
      <c r="FE123" s="66"/>
      <c r="FF123" s="66"/>
      <c r="FG123" s="66"/>
      <c r="FH123" s="66"/>
      <c r="FI123" s="66"/>
      <c r="FJ123" s="66"/>
      <c r="FK123" s="66"/>
      <c r="FL123" s="66"/>
      <c r="FM123" s="66"/>
      <c r="FN123" s="66"/>
      <c r="FO123" s="66"/>
      <c r="FP123" s="66"/>
      <c r="FQ123" s="66"/>
      <c r="FR123" s="66"/>
      <c r="FS123" s="66"/>
      <c r="FT123" s="66"/>
      <c r="FU123" s="66"/>
      <c r="FV123" s="66"/>
      <c r="FW123" s="66"/>
      <c r="FX123" s="66"/>
      <c r="FY123" s="66"/>
      <c r="FZ123" s="66"/>
      <c r="GA123" s="66"/>
      <c r="GB123" s="66"/>
      <c r="GC123" s="66"/>
      <c r="GD123" s="66"/>
      <c r="GE123" s="66"/>
      <c r="GF123" s="66"/>
      <c r="GG123" s="66"/>
      <c r="GH123" s="66"/>
      <c r="GI123" s="66"/>
      <c r="GJ123" s="66"/>
      <c r="GK123" s="66"/>
      <c r="GL123" s="66"/>
      <c r="GM123" s="66"/>
      <c r="GN123" s="66"/>
      <c r="GO123" s="66"/>
      <c r="GP123" s="66"/>
      <c r="GQ123" s="66"/>
      <c r="GR123" s="66"/>
      <c r="GS123" s="66"/>
      <c r="GT123" s="66"/>
      <c r="GU123" s="66"/>
      <c r="GV123" s="66"/>
      <c r="GW123" s="66"/>
      <c r="GX123" s="66"/>
      <c r="GY123" s="66"/>
      <c r="GZ123" s="66"/>
      <c r="HA123" s="66"/>
      <c r="HB123" s="66"/>
      <c r="HC123" s="66"/>
      <c r="HD123" s="66"/>
      <c r="HE123" s="66"/>
      <c r="HF123" s="66"/>
      <c r="HG123" s="66"/>
      <c r="HH123" s="66"/>
      <c r="HI123" s="66"/>
      <c r="HJ123" s="66"/>
      <c r="HK123" s="66"/>
      <c r="HL123" s="66"/>
      <c r="HM123" s="66"/>
      <c r="HN123" s="66"/>
      <c r="HO123" s="66"/>
      <c r="HP123" s="66"/>
      <c r="HQ123" s="66"/>
      <c r="HR123" s="66"/>
      <c r="HS123" s="66"/>
    </row>
    <row r="124" spans="1:227" x14ac:dyDescent="0.3">
      <c r="A124" s="26" t="s">
        <v>74</v>
      </c>
      <c r="B124" s="25"/>
      <c r="D124" s="66"/>
      <c r="E124" s="66"/>
      <c r="F124" s="66"/>
      <c r="G124" s="66"/>
      <c r="H124" s="66"/>
      <c r="I124" s="66"/>
      <c r="J124" s="66"/>
      <c r="K124" s="66"/>
      <c r="L124" s="66"/>
      <c r="M124" s="66"/>
      <c r="N124" s="66">
        <v>1.0127999999999999</v>
      </c>
      <c r="O124" s="67">
        <v>20.58</v>
      </c>
      <c r="P124" s="68"/>
      <c r="Q124" s="69"/>
      <c r="R124" s="66"/>
      <c r="S124" s="66"/>
      <c r="T124" s="66"/>
      <c r="U124" s="66"/>
      <c r="V124" s="66"/>
      <c r="W124" s="66"/>
      <c r="X124" s="66"/>
      <c r="Y124" s="66"/>
      <c r="Z124" s="66"/>
      <c r="AA124" s="66"/>
      <c r="AB124" s="66"/>
      <c r="AC124" s="66"/>
      <c r="AD124" s="66"/>
      <c r="AE124" s="66">
        <v>382</v>
      </c>
      <c r="AF124" s="69"/>
      <c r="AG124" s="69"/>
      <c r="AH124" s="70"/>
      <c r="AI124" s="70"/>
      <c r="AJ124" s="71"/>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66"/>
      <c r="EP124" s="66"/>
      <c r="EQ124" s="66"/>
      <c r="ER124" s="66"/>
      <c r="ES124" s="66"/>
      <c r="ET124" s="66"/>
      <c r="EU124" s="66"/>
      <c r="EV124" s="66"/>
      <c r="EW124" s="66"/>
      <c r="EX124" s="66"/>
      <c r="EY124" s="66"/>
      <c r="EZ124" s="66"/>
      <c r="FA124" s="66"/>
      <c r="FB124" s="66"/>
      <c r="FC124" s="66"/>
      <c r="FD124" s="66"/>
      <c r="FE124" s="66"/>
      <c r="FF124" s="66"/>
      <c r="FG124" s="66"/>
      <c r="FH124" s="66"/>
      <c r="FI124" s="66"/>
      <c r="FJ124" s="66"/>
      <c r="FK124" s="66"/>
      <c r="FL124" s="66"/>
      <c r="FM124" s="66"/>
      <c r="FN124" s="66"/>
      <c r="FO124" s="66"/>
      <c r="FP124" s="66"/>
      <c r="FQ124" s="66"/>
      <c r="FR124" s="66"/>
      <c r="FS124" s="66"/>
      <c r="FT124" s="66"/>
      <c r="FU124" s="66"/>
      <c r="FV124" s="66"/>
      <c r="FW124" s="66"/>
      <c r="FX124" s="66"/>
      <c r="FY124" s="66"/>
      <c r="FZ124" s="66"/>
      <c r="GA124" s="66"/>
      <c r="GB124" s="66"/>
      <c r="GC124" s="66"/>
      <c r="GD124" s="66"/>
      <c r="GE124" s="66"/>
      <c r="GF124" s="66"/>
      <c r="GG124" s="66"/>
      <c r="GH124" s="66"/>
      <c r="GI124" s="66"/>
      <c r="GJ124" s="66"/>
      <c r="GK124" s="66"/>
      <c r="GL124" s="66"/>
      <c r="GM124" s="66"/>
      <c r="GN124" s="66"/>
      <c r="GO124" s="66"/>
      <c r="GP124" s="66"/>
      <c r="GQ124" s="66"/>
      <c r="GR124" s="66"/>
      <c r="GS124" s="66"/>
      <c r="GT124" s="66"/>
      <c r="GU124" s="66"/>
      <c r="GV124" s="66"/>
      <c r="GW124" s="66"/>
      <c r="GX124" s="66"/>
      <c r="GY124" s="66"/>
      <c r="GZ124" s="66"/>
      <c r="HA124" s="66"/>
      <c r="HB124" s="66"/>
      <c r="HC124" s="66"/>
      <c r="HD124" s="66"/>
      <c r="HE124" s="66"/>
      <c r="HF124" s="66"/>
      <c r="HG124" s="66"/>
      <c r="HH124" s="66"/>
      <c r="HI124" s="66"/>
      <c r="HJ124" s="66"/>
      <c r="HK124" s="66"/>
      <c r="HL124" s="66"/>
      <c r="HM124" s="66"/>
      <c r="HN124" s="66"/>
      <c r="HO124" s="66"/>
      <c r="HP124" s="66"/>
      <c r="HQ124" s="66"/>
      <c r="HR124" s="66"/>
      <c r="HS124" s="66"/>
    </row>
    <row r="125" spans="1:227" x14ac:dyDescent="0.3">
      <c r="A125" s="26" t="s">
        <v>235</v>
      </c>
      <c r="B125" s="25"/>
      <c r="C125" s="29">
        <v>1164</v>
      </c>
      <c r="D125" s="66"/>
      <c r="E125" s="66"/>
      <c r="F125" s="66"/>
      <c r="G125" s="66"/>
      <c r="H125" s="66"/>
      <c r="I125" s="66"/>
      <c r="J125" s="66"/>
      <c r="K125" s="66"/>
      <c r="L125" s="66"/>
      <c r="M125" s="66"/>
      <c r="N125" s="66">
        <v>1.0127999999999999</v>
      </c>
      <c r="O125" s="67">
        <v>20.58</v>
      </c>
      <c r="P125" s="68"/>
      <c r="Q125" s="69"/>
      <c r="R125" s="66"/>
      <c r="S125" s="66"/>
      <c r="T125" s="66"/>
      <c r="U125" s="66"/>
      <c r="V125" s="66"/>
      <c r="W125" s="66"/>
      <c r="X125" s="66"/>
      <c r="Y125" s="66"/>
      <c r="Z125" s="66"/>
      <c r="AA125" s="66"/>
      <c r="AB125" s="66"/>
      <c r="AC125" s="66"/>
      <c r="AD125" s="66"/>
      <c r="AE125" s="66">
        <v>22</v>
      </c>
      <c r="AF125" s="69"/>
      <c r="AG125" s="69"/>
      <c r="AH125" s="70"/>
      <c r="AI125" s="70"/>
      <c r="AJ125" s="71"/>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66"/>
      <c r="EJ125" s="66"/>
      <c r="EK125" s="66"/>
      <c r="EL125" s="66"/>
      <c r="EM125" s="66"/>
      <c r="EN125" s="66"/>
      <c r="EO125" s="66"/>
      <c r="EP125" s="66"/>
      <c r="EQ125" s="66"/>
      <c r="ER125" s="66"/>
      <c r="ES125" s="66"/>
      <c r="ET125" s="66"/>
      <c r="EU125" s="66"/>
      <c r="EV125" s="66"/>
      <c r="EW125" s="66"/>
      <c r="EX125" s="66"/>
      <c r="EY125" s="66"/>
      <c r="EZ125" s="66"/>
      <c r="FA125" s="66"/>
      <c r="FB125" s="66"/>
      <c r="FC125" s="66"/>
      <c r="FD125" s="66"/>
      <c r="FE125" s="66"/>
      <c r="FF125" s="66"/>
      <c r="FG125" s="66"/>
      <c r="FH125" s="66"/>
      <c r="FI125" s="66"/>
      <c r="FJ125" s="66"/>
      <c r="FK125" s="66"/>
      <c r="FL125" s="66"/>
      <c r="FM125" s="66"/>
      <c r="FN125" s="66"/>
      <c r="FO125" s="66"/>
      <c r="FP125" s="66"/>
      <c r="FQ125" s="66"/>
      <c r="FR125" s="66"/>
      <c r="FS125" s="66"/>
      <c r="FT125" s="66"/>
      <c r="FU125" s="66"/>
      <c r="FV125" s="66"/>
      <c r="FW125" s="66"/>
      <c r="FX125" s="66"/>
      <c r="FY125" s="66"/>
      <c r="FZ125" s="66"/>
      <c r="GA125" s="66"/>
      <c r="GB125" s="66"/>
      <c r="GC125" s="66"/>
      <c r="GD125" s="66"/>
      <c r="GE125" s="66"/>
      <c r="GF125" s="66"/>
      <c r="GG125" s="66"/>
      <c r="GH125" s="66"/>
      <c r="GI125" s="66"/>
      <c r="GJ125" s="66"/>
      <c r="GK125" s="66"/>
      <c r="GL125" s="66"/>
      <c r="GM125" s="66"/>
      <c r="GN125" s="66"/>
      <c r="GO125" s="66"/>
      <c r="GP125" s="66"/>
      <c r="GQ125" s="66"/>
      <c r="GR125" s="66"/>
      <c r="GS125" s="66"/>
      <c r="GT125" s="66"/>
      <c r="GU125" s="66"/>
      <c r="GV125" s="66"/>
      <c r="GW125" s="66"/>
      <c r="GX125" s="66"/>
      <c r="GY125" s="66"/>
      <c r="GZ125" s="66"/>
      <c r="HA125" s="66"/>
      <c r="HB125" s="66"/>
      <c r="HC125" s="66"/>
      <c r="HD125" s="66"/>
      <c r="HE125" s="66"/>
      <c r="HF125" s="66"/>
      <c r="HG125" s="66"/>
      <c r="HH125" s="66"/>
      <c r="HI125" s="66"/>
      <c r="HJ125" s="66"/>
      <c r="HK125" s="66"/>
      <c r="HL125" s="66"/>
      <c r="HM125" s="66"/>
      <c r="HN125" s="66"/>
      <c r="HO125" s="66"/>
      <c r="HP125" s="66"/>
      <c r="HQ125" s="66"/>
      <c r="HR125" s="66"/>
      <c r="HS125" s="66"/>
    </row>
    <row r="126" spans="1:227" x14ac:dyDescent="0.3">
      <c r="A126" s="26" t="s">
        <v>236</v>
      </c>
      <c r="B126" s="25"/>
      <c r="C126" s="29">
        <v>1164</v>
      </c>
      <c r="D126" s="66"/>
      <c r="E126" s="66"/>
      <c r="F126" s="66"/>
      <c r="G126" s="66"/>
      <c r="H126" s="66"/>
      <c r="I126" s="66"/>
      <c r="J126" s="66"/>
      <c r="K126" s="66"/>
      <c r="L126" s="66"/>
      <c r="M126" s="66"/>
      <c r="N126" s="66">
        <v>1.0127999999999999</v>
      </c>
      <c r="O126" s="67">
        <v>20.58</v>
      </c>
      <c r="P126" s="68"/>
      <c r="Q126" s="69"/>
      <c r="R126" s="66"/>
      <c r="S126" s="66"/>
      <c r="T126" s="66"/>
      <c r="U126" s="66"/>
      <c r="V126" s="66"/>
      <c r="W126" s="66"/>
      <c r="X126" s="66"/>
      <c r="Y126" s="66"/>
      <c r="Z126" s="66"/>
      <c r="AA126" s="66"/>
      <c r="AB126" s="66"/>
      <c r="AC126" s="66"/>
      <c r="AD126" s="66"/>
      <c r="AE126" s="66">
        <v>113</v>
      </c>
      <c r="AF126" s="69"/>
      <c r="AG126" s="69"/>
      <c r="AH126" s="70"/>
      <c r="AI126" s="70"/>
      <c r="AJ126" s="71"/>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c r="EH126" s="66"/>
      <c r="EI126" s="66"/>
      <c r="EJ126" s="66"/>
      <c r="EK126" s="66"/>
      <c r="EL126" s="66"/>
      <c r="EM126" s="66"/>
      <c r="EN126" s="66"/>
      <c r="EO126" s="66"/>
      <c r="EP126" s="66"/>
      <c r="EQ126" s="66"/>
      <c r="ER126" s="66"/>
      <c r="ES126" s="66"/>
      <c r="ET126" s="66"/>
      <c r="EU126" s="66"/>
      <c r="EV126" s="66"/>
      <c r="EW126" s="66"/>
      <c r="EX126" s="66"/>
      <c r="EY126" s="66"/>
      <c r="EZ126" s="66"/>
      <c r="FA126" s="66"/>
      <c r="FB126" s="66"/>
      <c r="FC126" s="66"/>
      <c r="FD126" s="66"/>
      <c r="FE126" s="66"/>
      <c r="FF126" s="66"/>
      <c r="FG126" s="66"/>
      <c r="FH126" s="66"/>
      <c r="FI126" s="66"/>
      <c r="FJ126" s="66"/>
      <c r="FK126" s="66"/>
      <c r="FL126" s="66"/>
      <c r="FM126" s="66"/>
      <c r="FN126" s="66"/>
      <c r="FO126" s="66"/>
      <c r="FP126" s="66"/>
      <c r="FQ126" s="66"/>
      <c r="FR126" s="66"/>
      <c r="FS126" s="66"/>
      <c r="FT126" s="66"/>
      <c r="FU126" s="66"/>
      <c r="FV126" s="66"/>
      <c r="FW126" s="66"/>
      <c r="FX126" s="66"/>
      <c r="FY126" s="66"/>
      <c r="FZ126" s="66"/>
      <c r="GA126" s="66"/>
      <c r="GB126" s="66"/>
      <c r="GC126" s="66"/>
      <c r="GD126" s="66"/>
      <c r="GE126" s="66"/>
      <c r="GF126" s="66"/>
      <c r="GG126" s="66"/>
      <c r="GH126" s="66"/>
      <c r="GI126" s="66"/>
      <c r="GJ126" s="66"/>
      <c r="GK126" s="66"/>
      <c r="GL126" s="66"/>
      <c r="GM126" s="66"/>
      <c r="GN126" s="66"/>
      <c r="GO126" s="66"/>
      <c r="GP126" s="66"/>
      <c r="GQ126" s="66"/>
      <c r="GR126" s="66"/>
      <c r="GS126" s="66"/>
      <c r="GT126" s="66"/>
      <c r="GU126" s="66"/>
      <c r="GV126" s="66"/>
      <c r="GW126" s="66"/>
      <c r="GX126" s="66"/>
      <c r="GY126" s="66"/>
      <c r="GZ126" s="66"/>
      <c r="HA126" s="66"/>
      <c r="HB126" s="66"/>
      <c r="HC126" s="66"/>
      <c r="HD126" s="66"/>
      <c r="HE126" s="66"/>
      <c r="HF126" s="66"/>
      <c r="HG126" s="66"/>
      <c r="HH126" s="66"/>
      <c r="HI126" s="66"/>
      <c r="HJ126" s="66"/>
      <c r="HK126" s="66"/>
      <c r="HL126" s="66"/>
      <c r="HM126" s="66"/>
      <c r="HN126" s="66"/>
      <c r="HO126" s="66"/>
      <c r="HP126" s="66"/>
      <c r="HQ126" s="66"/>
      <c r="HR126" s="66"/>
      <c r="HS126" s="66"/>
    </row>
    <row r="127" spans="1:227" x14ac:dyDescent="0.3">
      <c r="A127" s="26" t="s">
        <v>301</v>
      </c>
      <c r="B127" s="25"/>
      <c r="C127" s="29">
        <v>4068</v>
      </c>
      <c r="D127" s="66"/>
      <c r="E127" s="66"/>
      <c r="F127" s="66"/>
      <c r="G127" s="66"/>
      <c r="H127" s="66"/>
      <c r="I127" s="66"/>
      <c r="J127" s="66"/>
      <c r="K127" s="66"/>
      <c r="L127" s="66"/>
      <c r="M127" s="66"/>
      <c r="N127" s="66">
        <v>1.0127999999999999</v>
      </c>
      <c r="O127" s="67">
        <v>20.58</v>
      </c>
      <c r="P127" s="68"/>
      <c r="Q127" s="69"/>
      <c r="R127" s="66"/>
      <c r="S127" s="66"/>
      <c r="T127" s="66"/>
      <c r="U127" s="66"/>
      <c r="V127" s="66"/>
      <c r="W127" s="66"/>
      <c r="X127" s="66"/>
      <c r="Y127" s="66"/>
      <c r="Z127" s="66"/>
      <c r="AA127" s="66"/>
      <c r="AB127" s="66"/>
      <c r="AC127" s="66"/>
      <c r="AD127" s="66"/>
      <c r="AE127" s="66">
        <v>67</v>
      </c>
      <c r="AF127" s="69"/>
      <c r="AG127" s="69"/>
      <c r="AH127" s="70"/>
      <c r="AI127" s="70"/>
      <c r="AJ127" s="71"/>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c r="EH127" s="66"/>
      <c r="EI127" s="66"/>
      <c r="EJ127" s="66"/>
      <c r="EK127" s="66"/>
      <c r="EL127" s="66"/>
      <c r="EM127" s="66"/>
      <c r="EN127" s="66"/>
      <c r="EO127" s="66"/>
      <c r="EP127" s="66"/>
      <c r="EQ127" s="66"/>
      <c r="ER127" s="66"/>
      <c r="ES127" s="66"/>
      <c r="ET127" s="66"/>
      <c r="EU127" s="66"/>
      <c r="EV127" s="66"/>
      <c r="EW127" s="66"/>
      <c r="EX127" s="66"/>
      <c r="EY127" s="66"/>
      <c r="EZ127" s="66"/>
      <c r="FA127" s="66"/>
      <c r="FB127" s="66"/>
      <c r="FC127" s="66"/>
      <c r="FD127" s="66"/>
      <c r="FE127" s="66"/>
      <c r="FF127" s="66"/>
      <c r="FG127" s="66"/>
      <c r="FH127" s="66"/>
      <c r="FI127" s="66"/>
      <c r="FJ127" s="66"/>
      <c r="FK127" s="66"/>
      <c r="FL127" s="66"/>
      <c r="FM127" s="66"/>
      <c r="FN127" s="66"/>
      <c r="FO127" s="66"/>
      <c r="FP127" s="66"/>
      <c r="FQ127" s="66"/>
      <c r="FR127" s="66"/>
      <c r="FS127" s="66"/>
      <c r="FT127" s="66"/>
      <c r="FU127" s="66"/>
      <c r="FV127" s="66"/>
      <c r="FW127" s="66"/>
      <c r="FX127" s="66"/>
      <c r="FY127" s="66"/>
      <c r="FZ127" s="66"/>
      <c r="GA127" s="66"/>
      <c r="GB127" s="66"/>
      <c r="GC127" s="66"/>
      <c r="GD127" s="66"/>
      <c r="GE127" s="66"/>
      <c r="GF127" s="66"/>
      <c r="GG127" s="66"/>
      <c r="GH127" s="66"/>
      <c r="GI127" s="66"/>
      <c r="GJ127" s="66"/>
      <c r="GK127" s="66"/>
      <c r="GL127" s="66"/>
      <c r="GM127" s="66"/>
      <c r="GN127" s="66"/>
      <c r="GO127" s="66"/>
      <c r="GP127" s="66"/>
      <c r="GQ127" s="66"/>
      <c r="GR127" s="66"/>
      <c r="GS127" s="66"/>
      <c r="GT127" s="66"/>
      <c r="GU127" s="66"/>
      <c r="GV127" s="66"/>
      <c r="GW127" s="66"/>
      <c r="GX127" s="66"/>
      <c r="GY127" s="66"/>
      <c r="GZ127" s="66"/>
      <c r="HA127" s="66"/>
      <c r="HB127" s="66"/>
      <c r="HC127" s="66"/>
      <c r="HD127" s="66"/>
      <c r="HE127" s="66"/>
      <c r="HF127" s="66"/>
      <c r="HG127" s="66"/>
      <c r="HH127" s="66"/>
      <c r="HI127" s="66"/>
      <c r="HJ127" s="66"/>
      <c r="HK127" s="66"/>
      <c r="HL127" s="66"/>
      <c r="HM127" s="66"/>
      <c r="HN127" s="66"/>
      <c r="HO127" s="66"/>
      <c r="HP127" s="66"/>
      <c r="HQ127" s="66"/>
      <c r="HR127" s="66"/>
      <c r="HS127" s="66"/>
    </row>
    <row r="128" spans="1:227" ht="43.2" x14ac:dyDescent="0.3">
      <c r="A128" s="26" t="s">
        <v>243</v>
      </c>
      <c r="B128" s="25" t="s">
        <v>382</v>
      </c>
      <c r="C128" s="29">
        <v>1056920</v>
      </c>
      <c r="D128" s="66"/>
      <c r="E128" s="66"/>
      <c r="F128" s="66"/>
      <c r="G128" s="66"/>
      <c r="H128" s="66"/>
      <c r="I128" s="66"/>
      <c r="J128" s="66"/>
      <c r="K128" s="66"/>
      <c r="L128" s="66"/>
      <c r="M128" s="66"/>
      <c r="N128" s="66">
        <v>1.0127999999999999</v>
      </c>
      <c r="O128" s="67">
        <v>20.58</v>
      </c>
      <c r="P128" s="68"/>
      <c r="Q128" s="69"/>
      <c r="R128" s="66">
        <v>203</v>
      </c>
      <c r="S128" s="66">
        <v>257</v>
      </c>
      <c r="T128" s="66">
        <v>208</v>
      </c>
      <c r="U128" s="66">
        <v>188</v>
      </c>
      <c r="V128" s="66">
        <v>164</v>
      </c>
      <c r="W128" s="66">
        <v>216</v>
      </c>
      <c r="X128" s="66">
        <v>204</v>
      </c>
      <c r="Y128" s="66">
        <v>215</v>
      </c>
      <c r="Z128" s="66">
        <v>214</v>
      </c>
      <c r="AA128" s="66">
        <v>228</v>
      </c>
      <c r="AB128" s="66">
        <v>1.0183</v>
      </c>
      <c r="AC128" s="67">
        <v>21.74</v>
      </c>
      <c r="AD128" s="68">
        <f t="shared" ref="AD128:AD165" si="10">AVERAGE(R128:AA128)*AB128*AC128</f>
        <v>4642.3054673999995</v>
      </c>
      <c r="AE128" s="66">
        <v>4673</v>
      </c>
      <c r="AF128" s="69"/>
      <c r="AG128" s="69"/>
      <c r="AH128" s="70"/>
      <c r="AI128" s="70"/>
      <c r="AJ128" s="71"/>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c r="EO128" s="66"/>
      <c r="EP128" s="66"/>
      <c r="EQ128" s="66"/>
      <c r="ER128" s="66"/>
      <c r="ES128" s="66"/>
      <c r="ET128" s="66"/>
      <c r="EU128" s="66"/>
      <c r="EV128" s="66"/>
      <c r="EW128" s="66"/>
      <c r="EX128" s="66"/>
      <c r="EY128" s="66"/>
      <c r="EZ128" s="66"/>
      <c r="FA128" s="66"/>
      <c r="FB128" s="66"/>
      <c r="FC128" s="66"/>
      <c r="FD128" s="66"/>
      <c r="FE128" s="66"/>
      <c r="FF128" s="66"/>
      <c r="FG128" s="66"/>
      <c r="FH128" s="66"/>
      <c r="FI128" s="66"/>
      <c r="FJ128" s="66"/>
      <c r="FK128" s="66"/>
      <c r="FL128" s="66"/>
      <c r="FM128" s="66"/>
      <c r="FN128" s="66"/>
      <c r="FO128" s="66"/>
      <c r="FP128" s="66"/>
      <c r="FQ128" s="66"/>
      <c r="FR128" s="66"/>
      <c r="FS128" s="66"/>
      <c r="FT128" s="66"/>
      <c r="FU128" s="66"/>
      <c r="FV128" s="66"/>
      <c r="FW128" s="66"/>
      <c r="FX128" s="66"/>
      <c r="FY128" s="66"/>
      <c r="FZ128" s="66"/>
      <c r="GA128" s="66"/>
      <c r="GB128" s="66"/>
      <c r="GC128" s="66"/>
      <c r="GD128" s="66"/>
      <c r="GE128" s="66"/>
      <c r="GF128" s="66"/>
      <c r="GG128" s="66"/>
      <c r="GH128" s="66"/>
      <c r="GI128" s="66"/>
      <c r="GJ128" s="66"/>
      <c r="GK128" s="66"/>
      <c r="GL128" s="66"/>
      <c r="GM128" s="66"/>
      <c r="GN128" s="66"/>
      <c r="GO128" s="66"/>
      <c r="GP128" s="66"/>
      <c r="GQ128" s="66"/>
      <c r="GR128" s="66"/>
      <c r="GS128" s="66"/>
      <c r="GT128" s="66"/>
      <c r="GU128" s="66"/>
      <c r="GV128" s="66"/>
      <c r="GW128" s="66"/>
      <c r="GX128" s="66"/>
      <c r="GY128" s="66"/>
      <c r="GZ128" s="66"/>
      <c r="HA128" s="66"/>
      <c r="HB128" s="66"/>
      <c r="HC128" s="66"/>
      <c r="HD128" s="66"/>
      <c r="HE128" s="66"/>
      <c r="HF128" s="66"/>
      <c r="HG128" s="66"/>
      <c r="HH128" s="66"/>
      <c r="HI128" s="66"/>
      <c r="HJ128" s="66"/>
      <c r="HK128" s="66"/>
      <c r="HL128" s="66"/>
      <c r="HM128" s="66"/>
      <c r="HN128" s="66"/>
      <c r="HO128" s="66"/>
      <c r="HP128" s="66"/>
      <c r="HQ128" s="66"/>
      <c r="HR128" s="66"/>
      <c r="HS128" s="66"/>
    </row>
    <row r="129" spans="1:227" x14ac:dyDescent="0.3">
      <c r="A129" s="26" t="s">
        <v>221</v>
      </c>
      <c r="B129" s="25"/>
      <c r="C129" s="29">
        <v>335604</v>
      </c>
      <c r="D129" s="66">
        <v>139</v>
      </c>
      <c r="E129" s="66">
        <v>167</v>
      </c>
      <c r="F129" s="66">
        <v>142</v>
      </c>
      <c r="G129" s="66">
        <v>134</v>
      </c>
      <c r="H129" s="66">
        <v>167</v>
      </c>
      <c r="I129" s="66">
        <v>142</v>
      </c>
      <c r="J129" s="66">
        <v>105</v>
      </c>
      <c r="K129" s="66">
        <v>128</v>
      </c>
      <c r="L129" s="66">
        <v>158</v>
      </c>
      <c r="M129" s="66">
        <v>167</v>
      </c>
      <c r="N129" s="66">
        <v>1.0127999999999999</v>
      </c>
      <c r="O129" s="67">
        <v>20.58</v>
      </c>
      <c r="P129" s="68">
        <f>AVERAGE(D129:M129)*N129*O129</f>
        <v>3020.2121375999996</v>
      </c>
      <c r="Q129" s="69"/>
      <c r="R129" s="66">
        <v>208</v>
      </c>
      <c r="S129" s="66">
        <v>257</v>
      </c>
      <c r="T129" s="66">
        <v>149</v>
      </c>
      <c r="U129" s="66">
        <v>156</v>
      </c>
      <c r="V129" s="66">
        <v>157</v>
      </c>
      <c r="W129" s="66">
        <v>143</v>
      </c>
      <c r="X129" s="66">
        <v>228</v>
      </c>
      <c r="Y129" s="66">
        <v>192</v>
      </c>
      <c r="Z129" s="66">
        <v>186</v>
      </c>
      <c r="AA129" s="66">
        <v>222</v>
      </c>
      <c r="AB129" s="66">
        <v>1.0183</v>
      </c>
      <c r="AC129" s="67">
        <v>21.74</v>
      </c>
      <c r="AD129" s="68">
        <f t="shared" si="10"/>
        <v>4201.7624115999997</v>
      </c>
      <c r="AE129" s="66">
        <v>9933</v>
      </c>
      <c r="AF129" s="69"/>
      <c r="AG129" s="69"/>
      <c r="AH129" s="70"/>
      <c r="AI129" s="70"/>
      <c r="AJ129" s="71"/>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c r="EO129" s="66"/>
      <c r="EP129" s="66"/>
      <c r="EQ129" s="66"/>
      <c r="ER129" s="66"/>
      <c r="ES129" s="66"/>
      <c r="ET129" s="66"/>
      <c r="EU129" s="66"/>
      <c r="EV129" s="66"/>
      <c r="EW129" s="66"/>
      <c r="EX129" s="66"/>
      <c r="EY129" s="66"/>
      <c r="EZ129" s="66"/>
      <c r="FA129" s="66"/>
      <c r="FB129" s="66"/>
      <c r="FC129" s="66"/>
      <c r="FD129" s="66"/>
      <c r="FE129" s="66"/>
      <c r="FF129" s="66"/>
      <c r="FG129" s="66"/>
      <c r="FH129" s="66"/>
      <c r="FI129" s="66"/>
      <c r="FJ129" s="66"/>
      <c r="FK129" s="66"/>
      <c r="FL129" s="66"/>
      <c r="FM129" s="66"/>
      <c r="FN129" s="66"/>
      <c r="FO129" s="66"/>
      <c r="FP129" s="66"/>
      <c r="FQ129" s="66"/>
      <c r="FR129" s="66"/>
      <c r="FS129" s="66"/>
      <c r="FT129" s="66"/>
      <c r="FU129" s="66"/>
      <c r="FV129" s="66"/>
      <c r="FW129" s="66"/>
      <c r="FX129" s="66"/>
      <c r="FY129" s="66"/>
      <c r="FZ129" s="66"/>
      <c r="GA129" s="66"/>
      <c r="GB129" s="66"/>
      <c r="GC129" s="66"/>
      <c r="GD129" s="66"/>
      <c r="GE129" s="66"/>
      <c r="GF129" s="66"/>
      <c r="GG129" s="66"/>
      <c r="GH129" s="66"/>
      <c r="GI129" s="66"/>
      <c r="GJ129" s="66"/>
      <c r="GK129" s="66"/>
      <c r="GL129" s="66"/>
      <c r="GM129" s="66"/>
      <c r="GN129" s="66"/>
      <c r="GO129" s="66"/>
      <c r="GP129" s="66"/>
      <c r="GQ129" s="66"/>
      <c r="GR129" s="66"/>
      <c r="GS129" s="66"/>
      <c r="GT129" s="66"/>
      <c r="GU129" s="66"/>
      <c r="GV129" s="66"/>
      <c r="GW129" s="66"/>
      <c r="GX129" s="66"/>
      <c r="GY129" s="66"/>
      <c r="GZ129" s="66"/>
      <c r="HA129" s="66"/>
      <c r="HB129" s="66"/>
      <c r="HC129" s="66"/>
      <c r="HD129" s="66"/>
      <c r="HE129" s="66"/>
      <c r="HF129" s="66"/>
      <c r="HG129" s="66"/>
      <c r="HH129" s="66"/>
      <c r="HI129" s="66"/>
      <c r="HJ129" s="66"/>
      <c r="HK129" s="66"/>
      <c r="HL129" s="66"/>
      <c r="HM129" s="66"/>
      <c r="HN129" s="66"/>
      <c r="HO129" s="66"/>
      <c r="HP129" s="66"/>
      <c r="HQ129" s="66"/>
      <c r="HR129" s="66"/>
      <c r="HS129" s="66"/>
    </row>
    <row r="130" spans="1:227" x14ac:dyDescent="0.3">
      <c r="A130" s="26" t="s">
        <v>220</v>
      </c>
      <c r="B130" s="25"/>
      <c r="C130" s="29">
        <v>298150</v>
      </c>
      <c r="D130" s="66"/>
      <c r="E130" s="66"/>
      <c r="F130" s="66"/>
      <c r="G130" s="66"/>
      <c r="H130" s="66"/>
      <c r="I130" s="66"/>
      <c r="J130" s="66"/>
      <c r="K130" s="66"/>
      <c r="L130" s="66"/>
      <c r="M130" s="66"/>
      <c r="N130" s="66">
        <v>1.0127999999999999</v>
      </c>
      <c r="O130" s="67">
        <v>20.58</v>
      </c>
      <c r="P130" s="68"/>
      <c r="Q130" s="69"/>
      <c r="R130" s="66">
        <v>940</v>
      </c>
      <c r="S130" s="66">
        <v>942</v>
      </c>
      <c r="T130" s="66">
        <v>701</v>
      </c>
      <c r="U130" s="66">
        <v>710</v>
      </c>
      <c r="V130" s="66">
        <v>554</v>
      </c>
      <c r="W130" s="66">
        <v>661</v>
      </c>
      <c r="X130" s="66">
        <v>733</v>
      </c>
      <c r="Y130" s="66">
        <v>754</v>
      </c>
      <c r="Z130" s="66">
        <v>681</v>
      </c>
      <c r="AA130" s="66">
        <v>642</v>
      </c>
      <c r="AB130" s="66">
        <v>1.0183</v>
      </c>
      <c r="AC130" s="67">
        <v>21.74</v>
      </c>
      <c r="AD130" s="68">
        <f t="shared" si="10"/>
        <v>16200.472775599997</v>
      </c>
      <c r="AE130" s="66">
        <v>15091</v>
      </c>
      <c r="AF130" s="69"/>
      <c r="AG130" s="69"/>
      <c r="AH130" s="70"/>
      <c r="AI130" s="70"/>
      <c r="AJ130" s="71"/>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c r="EH130" s="66"/>
      <c r="EI130" s="66"/>
      <c r="EJ130" s="66"/>
      <c r="EK130" s="66"/>
      <c r="EL130" s="66"/>
      <c r="EM130" s="66"/>
      <c r="EN130" s="66"/>
      <c r="EO130" s="66"/>
      <c r="EP130" s="66"/>
      <c r="EQ130" s="66"/>
      <c r="ER130" s="66"/>
      <c r="ES130" s="66"/>
      <c r="ET130" s="66"/>
      <c r="EU130" s="66"/>
      <c r="EV130" s="66"/>
      <c r="EW130" s="66"/>
      <c r="EX130" s="66"/>
      <c r="EY130" s="66"/>
      <c r="EZ130" s="66"/>
      <c r="FA130" s="66"/>
      <c r="FB130" s="66"/>
      <c r="FC130" s="66"/>
      <c r="FD130" s="66"/>
      <c r="FE130" s="66"/>
      <c r="FF130" s="66"/>
      <c r="FG130" s="66"/>
      <c r="FH130" s="66"/>
      <c r="FI130" s="66"/>
      <c r="FJ130" s="66"/>
      <c r="FK130" s="66"/>
      <c r="FL130" s="66"/>
      <c r="FM130" s="66"/>
      <c r="FN130" s="66"/>
      <c r="FO130" s="66"/>
      <c r="FP130" s="66"/>
      <c r="FQ130" s="66"/>
      <c r="FR130" s="66"/>
      <c r="FS130" s="66"/>
      <c r="FT130" s="66"/>
      <c r="FU130" s="66"/>
      <c r="FV130" s="66"/>
      <c r="FW130" s="66"/>
      <c r="FX130" s="66"/>
      <c r="FY130" s="66"/>
      <c r="FZ130" s="66"/>
      <c r="GA130" s="66"/>
      <c r="GB130" s="66"/>
      <c r="GC130" s="66"/>
      <c r="GD130" s="66"/>
      <c r="GE130" s="66"/>
      <c r="GF130" s="66"/>
      <c r="GG130" s="66"/>
      <c r="GH130" s="66"/>
      <c r="GI130" s="66"/>
      <c r="GJ130" s="66"/>
      <c r="GK130" s="66"/>
      <c r="GL130" s="66"/>
      <c r="GM130" s="66"/>
      <c r="GN130" s="66"/>
      <c r="GO130" s="66"/>
      <c r="GP130" s="66"/>
      <c r="GQ130" s="66"/>
      <c r="GR130" s="66"/>
      <c r="GS130" s="66"/>
      <c r="GT130" s="66"/>
      <c r="GU130" s="66"/>
      <c r="GV130" s="66"/>
      <c r="GW130" s="66"/>
      <c r="GX130" s="66"/>
      <c r="GY130" s="66"/>
      <c r="GZ130" s="66"/>
      <c r="HA130" s="66"/>
      <c r="HB130" s="66"/>
      <c r="HC130" s="66"/>
      <c r="HD130" s="66"/>
      <c r="HE130" s="66"/>
      <c r="HF130" s="66"/>
      <c r="HG130" s="66"/>
      <c r="HH130" s="66"/>
      <c r="HI130" s="66"/>
      <c r="HJ130" s="66"/>
      <c r="HK130" s="66"/>
      <c r="HL130" s="66"/>
      <c r="HM130" s="66"/>
      <c r="HN130" s="66"/>
      <c r="HO130" s="66"/>
      <c r="HP130" s="66"/>
      <c r="HQ130" s="66"/>
      <c r="HR130" s="66"/>
      <c r="HS130" s="66"/>
    </row>
    <row r="131" spans="1:227" x14ac:dyDescent="0.3">
      <c r="A131" s="26" t="s">
        <v>257</v>
      </c>
      <c r="B131" s="25"/>
      <c r="C131" s="29">
        <v>170645</v>
      </c>
      <c r="D131" s="66">
        <v>1872</v>
      </c>
      <c r="E131" s="66">
        <v>2064</v>
      </c>
      <c r="F131" s="66">
        <v>2051</v>
      </c>
      <c r="G131" s="66">
        <v>2024</v>
      </c>
      <c r="H131" s="66">
        <v>2298</v>
      </c>
      <c r="I131" s="66">
        <v>1807</v>
      </c>
      <c r="J131" s="66">
        <v>1759</v>
      </c>
      <c r="K131" s="66">
        <v>2008</v>
      </c>
      <c r="L131" s="66">
        <v>2131</v>
      </c>
      <c r="M131" s="66">
        <v>2093</v>
      </c>
      <c r="N131" s="66">
        <v>1.0127999999999999</v>
      </c>
      <c r="O131" s="67">
        <v>20.58</v>
      </c>
      <c r="P131" s="68">
        <f>AVERAGE(D131:M131)*N131*O131</f>
        <v>41909.872636799999</v>
      </c>
      <c r="Q131" s="69"/>
      <c r="R131" s="66">
        <v>1217</v>
      </c>
      <c r="S131" s="66">
        <v>1296</v>
      </c>
      <c r="T131" s="66">
        <v>1049</v>
      </c>
      <c r="U131" s="66">
        <v>1027</v>
      </c>
      <c r="V131" s="66">
        <v>796</v>
      </c>
      <c r="W131" s="66">
        <v>793</v>
      </c>
      <c r="X131" s="66">
        <v>803</v>
      </c>
      <c r="Y131" s="66">
        <v>435</v>
      </c>
      <c r="Z131" s="66">
        <v>465</v>
      </c>
      <c r="AA131" s="66">
        <v>490</v>
      </c>
      <c r="AB131" s="66">
        <v>1.0183</v>
      </c>
      <c r="AC131" s="67">
        <v>21.74</v>
      </c>
      <c r="AD131" s="68">
        <f t="shared" si="10"/>
        <v>18531.587538200001</v>
      </c>
      <c r="AE131" s="66">
        <v>25269</v>
      </c>
      <c r="AF131" s="69"/>
      <c r="AG131" s="69"/>
      <c r="AH131" s="70"/>
      <c r="AI131" s="70"/>
      <c r="AJ131" s="71"/>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6"/>
      <c r="EI131" s="66"/>
      <c r="EJ131" s="66"/>
      <c r="EK131" s="66"/>
      <c r="EL131" s="66"/>
      <c r="EM131" s="66"/>
      <c r="EN131" s="66"/>
      <c r="EO131" s="66"/>
      <c r="EP131" s="66"/>
      <c r="EQ131" s="66"/>
      <c r="ER131" s="66"/>
      <c r="ES131" s="66"/>
      <c r="ET131" s="66"/>
      <c r="EU131" s="66"/>
      <c r="EV131" s="66"/>
      <c r="EW131" s="66"/>
      <c r="EX131" s="66"/>
      <c r="EY131" s="66"/>
      <c r="EZ131" s="66"/>
      <c r="FA131" s="66"/>
      <c r="FB131" s="66"/>
      <c r="FC131" s="66"/>
      <c r="FD131" s="66"/>
      <c r="FE131" s="66"/>
      <c r="FF131" s="66"/>
      <c r="FG131" s="66"/>
      <c r="FH131" s="66"/>
      <c r="FI131" s="66"/>
      <c r="FJ131" s="66"/>
      <c r="FK131" s="66"/>
      <c r="FL131" s="66"/>
      <c r="FM131" s="66"/>
      <c r="FN131" s="66"/>
      <c r="FO131" s="66"/>
      <c r="FP131" s="66"/>
      <c r="FQ131" s="66"/>
      <c r="FR131" s="66"/>
      <c r="FS131" s="66"/>
      <c r="FT131" s="66"/>
      <c r="FU131" s="66"/>
      <c r="FV131" s="66"/>
      <c r="FW131" s="66"/>
      <c r="FX131" s="66"/>
      <c r="FY131" s="66"/>
      <c r="FZ131" s="66"/>
      <c r="GA131" s="66"/>
      <c r="GB131" s="66"/>
      <c r="GC131" s="66"/>
      <c r="GD131" s="66"/>
      <c r="GE131" s="66"/>
      <c r="GF131" s="66"/>
      <c r="GG131" s="66"/>
      <c r="GH131" s="66"/>
      <c r="GI131" s="66"/>
      <c r="GJ131" s="66"/>
      <c r="GK131" s="66"/>
      <c r="GL131" s="66"/>
      <c r="GM131" s="66"/>
      <c r="GN131" s="66"/>
      <c r="GO131" s="66"/>
      <c r="GP131" s="66"/>
      <c r="GQ131" s="66"/>
      <c r="GR131" s="66"/>
      <c r="GS131" s="66"/>
      <c r="GT131" s="66"/>
      <c r="GU131" s="66"/>
      <c r="GV131" s="66"/>
      <c r="GW131" s="66"/>
      <c r="GX131" s="66"/>
      <c r="GY131" s="66"/>
      <c r="GZ131" s="66"/>
      <c r="HA131" s="66"/>
      <c r="HB131" s="66"/>
      <c r="HC131" s="66"/>
      <c r="HD131" s="66"/>
      <c r="HE131" s="66"/>
      <c r="HF131" s="66"/>
      <c r="HG131" s="66"/>
      <c r="HH131" s="66"/>
      <c r="HI131" s="66"/>
      <c r="HJ131" s="66"/>
      <c r="HK131" s="66"/>
      <c r="HL131" s="66"/>
      <c r="HM131" s="66"/>
      <c r="HN131" s="66"/>
      <c r="HO131" s="66"/>
      <c r="HP131" s="66"/>
      <c r="HQ131" s="66"/>
      <c r="HR131" s="66"/>
      <c r="HS131" s="66"/>
    </row>
    <row r="132" spans="1:227" x14ac:dyDescent="0.3">
      <c r="A132" s="26" t="s">
        <v>261</v>
      </c>
      <c r="B132" s="25"/>
      <c r="C132" s="29">
        <v>489173</v>
      </c>
      <c r="D132" s="66"/>
      <c r="E132" s="66"/>
      <c r="F132" s="66"/>
      <c r="G132" s="66"/>
      <c r="H132" s="66"/>
      <c r="I132" s="66"/>
      <c r="J132" s="66"/>
      <c r="K132" s="66"/>
      <c r="L132" s="66"/>
      <c r="M132" s="66"/>
      <c r="N132" s="66">
        <v>1.0127999999999999</v>
      </c>
      <c r="O132" s="67">
        <v>20.58</v>
      </c>
      <c r="P132" s="68"/>
      <c r="Q132" s="69"/>
      <c r="R132" s="66">
        <v>606</v>
      </c>
      <c r="S132" s="66">
        <v>574</v>
      </c>
      <c r="T132" s="66">
        <v>576</v>
      </c>
      <c r="U132" s="66">
        <v>597</v>
      </c>
      <c r="V132" s="66">
        <v>376</v>
      </c>
      <c r="W132" s="66">
        <v>384</v>
      </c>
      <c r="X132" s="66">
        <v>500</v>
      </c>
      <c r="Y132" s="66">
        <v>420</v>
      </c>
      <c r="Z132" s="66">
        <v>393</v>
      </c>
      <c r="AA132" s="66">
        <v>486</v>
      </c>
      <c r="AB132" s="66">
        <v>1.0183</v>
      </c>
      <c r="AC132" s="67">
        <v>21.74</v>
      </c>
      <c r="AD132" s="68">
        <f t="shared" si="10"/>
        <v>10874.107990399998</v>
      </c>
      <c r="AE132" s="66">
        <v>7738</v>
      </c>
      <c r="AF132" s="69"/>
      <c r="AG132" s="69"/>
      <c r="AH132" s="70"/>
      <c r="AI132" s="70"/>
      <c r="AJ132" s="71"/>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6"/>
      <c r="EI132" s="66"/>
      <c r="EJ132" s="66"/>
      <c r="EK132" s="66"/>
      <c r="EL132" s="66"/>
      <c r="EM132" s="66"/>
      <c r="EN132" s="66"/>
      <c r="EO132" s="66"/>
      <c r="EP132" s="66"/>
      <c r="EQ132" s="66"/>
      <c r="ER132" s="66"/>
      <c r="ES132" s="66"/>
      <c r="ET132" s="66"/>
      <c r="EU132" s="66"/>
      <c r="EV132" s="66"/>
      <c r="EW132" s="66"/>
      <c r="EX132" s="66"/>
      <c r="EY132" s="66"/>
      <c r="EZ132" s="66"/>
      <c r="FA132" s="66"/>
      <c r="FB132" s="66"/>
      <c r="FC132" s="66"/>
      <c r="FD132" s="66"/>
      <c r="FE132" s="66"/>
      <c r="FF132" s="66"/>
      <c r="FG132" s="66"/>
      <c r="FH132" s="66"/>
      <c r="FI132" s="66"/>
      <c r="FJ132" s="66"/>
      <c r="FK132" s="66"/>
      <c r="FL132" s="66"/>
      <c r="FM132" s="66"/>
      <c r="FN132" s="66"/>
      <c r="FO132" s="66"/>
      <c r="FP132" s="66"/>
      <c r="FQ132" s="66"/>
      <c r="FR132" s="66"/>
      <c r="FS132" s="66"/>
      <c r="FT132" s="66"/>
      <c r="FU132" s="66"/>
      <c r="FV132" s="66"/>
      <c r="FW132" s="66"/>
      <c r="FX132" s="66"/>
      <c r="FY132" s="66"/>
      <c r="FZ132" s="66"/>
      <c r="GA132" s="66"/>
      <c r="GB132" s="66"/>
      <c r="GC132" s="66"/>
      <c r="GD132" s="66"/>
      <c r="GE132" s="66"/>
      <c r="GF132" s="66"/>
      <c r="GG132" s="66"/>
      <c r="GH132" s="66"/>
      <c r="GI132" s="66"/>
      <c r="GJ132" s="66"/>
      <c r="GK132" s="66"/>
      <c r="GL132" s="66"/>
      <c r="GM132" s="66"/>
      <c r="GN132" s="66"/>
      <c r="GO132" s="66"/>
      <c r="GP132" s="66"/>
      <c r="GQ132" s="66"/>
      <c r="GR132" s="66"/>
      <c r="GS132" s="66"/>
      <c r="GT132" s="66"/>
      <c r="GU132" s="66"/>
      <c r="GV132" s="66"/>
      <c r="GW132" s="66"/>
      <c r="GX132" s="66"/>
      <c r="GY132" s="66"/>
      <c r="GZ132" s="66"/>
      <c r="HA132" s="66"/>
      <c r="HB132" s="66"/>
      <c r="HC132" s="66"/>
      <c r="HD132" s="66"/>
      <c r="HE132" s="66"/>
      <c r="HF132" s="66"/>
      <c r="HG132" s="66"/>
      <c r="HH132" s="66"/>
      <c r="HI132" s="66"/>
      <c r="HJ132" s="66"/>
      <c r="HK132" s="66"/>
      <c r="HL132" s="66"/>
      <c r="HM132" s="66"/>
      <c r="HN132" s="66"/>
      <c r="HO132" s="66"/>
      <c r="HP132" s="66"/>
      <c r="HQ132" s="66"/>
      <c r="HR132" s="66"/>
      <c r="HS132" s="66"/>
    </row>
    <row r="133" spans="1:227" x14ac:dyDescent="0.3">
      <c r="A133" s="26" t="s">
        <v>262</v>
      </c>
      <c r="B133" s="25"/>
      <c r="C133" s="29">
        <v>983323</v>
      </c>
      <c r="D133" s="66"/>
      <c r="E133" s="66"/>
      <c r="F133" s="66"/>
      <c r="G133" s="66"/>
      <c r="H133" s="66"/>
      <c r="I133" s="66"/>
      <c r="J133" s="66"/>
      <c r="K133" s="66"/>
      <c r="L133" s="66"/>
      <c r="M133" s="66"/>
      <c r="N133" s="66">
        <v>1.0127999999999999</v>
      </c>
      <c r="O133" s="67">
        <v>20.58</v>
      </c>
      <c r="P133" s="68"/>
      <c r="Q133" s="69"/>
      <c r="R133" s="66">
        <v>873</v>
      </c>
      <c r="S133" s="66">
        <v>842</v>
      </c>
      <c r="T133" s="66">
        <v>704</v>
      </c>
      <c r="U133" s="66">
        <v>585</v>
      </c>
      <c r="V133" s="66">
        <v>557</v>
      </c>
      <c r="W133" s="66">
        <v>509</v>
      </c>
      <c r="X133" s="66">
        <v>824</v>
      </c>
      <c r="Y133" s="66">
        <v>681</v>
      </c>
      <c r="Z133" s="66">
        <v>551</v>
      </c>
      <c r="AA133" s="66">
        <v>608</v>
      </c>
      <c r="AB133" s="66">
        <v>1.0183</v>
      </c>
      <c r="AC133" s="67">
        <v>21.74</v>
      </c>
      <c r="AD133" s="68">
        <f t="shared" si="10"/>
        <v>14907.622802799999</v>
      </c>
      <c r="AE133" s="66">
        <v>21170</v>
      </c>
      <c r="AF133" s="69"/>
      <c r="AG133" s="69"/>
      <c r="AH133" s="70"/>
      <c r="AI133" s="70"/>
      <c r="AJ133" s="71"/>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c r="EH133" s="66"/>
      <c r="EI133" s="66"/>
      <c r="EJ133" s="66"/>
      <c r="EK133" s="66"/>
      <c r="EL133" s="66"/>
      <c r="EM133" s="66"/>
      <c r="EN133" s="66"/>
      <c r="EO133" s="66"/>
      <c r="EP133" s="66"/>
      <c r="EQ133" s="66"/>
      <c r="ER133" s="66"/>
      <c r="ES133" s="66"/>
      <c r="ET133" s="66"/>
      <c r="EU133" s="66"/>
      <c r="EV133" s="66"/>
      <c r="EW133" s="66"/>
      <c r="EX133" s="66"/>
      <c r="EY133" s="66"/>
      <c r="EZ133" s="66"/>
      <c r="FA133" s="66"/>
      <c r="FB133" s="66"/>
      <c r="FC133" s="66"/>
      <c r="FD133" s="66"/>
      <c r="FE133" s="66"/>
      <c r="FF133" s="66"/>
      <c r="FG133" s="66"/>
      <c r="FH133" s="66"/>
      <c r="FI133" s="66"/>
      <c r="FJ133" s="66"/>
      <c r="FK133" s="66"/>
      <c r="FL133" s="66"/>
      <c r="FM133" s="66"/>
      <c r="FN133" s="66"/>
      <c r="FO133" s="66"/>
      <c r="FP133" s="66"/>
      <c r="FQ133" s="66"/>
      <c r="FR133" s="66"/>
      <c r="FS133" s="66"/>
      <c r="FT133" s="66"/>
      <c r="FU133" s="66"/>
      <c r="FV133" s="66"/>
      <c r="FW133" s="66"/>
      <c r="FX133" s="66"/>
      <c r="FY133" s="66"/>
      <c r="FZ133" s="66"/>
      <c r="GA133" s="66"/>
      <c r="GB133" s="66"/>
      <c r="GC133" s="66"/>
      <c r="GD133" s="66"/>
      <c r="GE133" s="66"/>
      <c r="GF133" s="66"/>
      <c r="GG133" s="66"/>
      <c r="GH133" s="66"/>
      <c r="GI133" s="66"/>
      <c r="GJ133" s="66"/>
      <c r="GK133" s="66"/>
      <c r="GL133" s="66"/>
      <c r="GM133" s="66"/>
      <c r="GN133" s="66"/>
      <c r="GO133" s="66"/>
      <c r="GP133" s="66"/>
      <c r="GQ133" s="66"/>
      <c r="GR133" s="66"/>
      <c r="GS133" s="66"/>
      <c r="GT133" s="66"/>
      <c r="GU133" s="66"/>
      <c r="GV133" s="66"/>
      <c r="GW133" s="66"/>
      <c r="GX133" s="66"/>
      <c r="GY133" s="66"/>
      <c r="GZ133" s="66"/>
      <c r="HA133" s="66"/>
      <c r="HB133" s="66"/>
      <c r="HC133" s="66"/>
      <c r="HD133" s="66"/>
      <c r="HE133" s="66"/>
      <c r="HF133" s="66"/>
      <c r="HG133" s="66"/>
      <c r="HH133" s="66"/>
      <c r="HI133" s="66"/>
      <c r="HJ133" s="66"/>
      <c r="HK133" s="66"/>
      <c r="HL133" s="66"/>
      <c r="HM133" s="66"/>
      <c r="HN133" s="66"/>
      <c r="HO133" s="66"/>
      <c r="HP133" s="66"/>
      <c r="HQ133" s="66"/>
      <c r="HR133" s="66"/>
      <c r="HS133" s="66"/>
    </row>
    <row r="134" spans="1:227" x14ac:dyDescent="0.3">
      <c r="A134" s="26" t="s">
        <v>263</v>
      </c>
      <c r="B134" s="25"/>
      <c r="C134" s="29">
        <v>142887</v>
      </c>
      <c r="D134" s="66"/>
      <c r="E134" s="66"/>
      <c r="F134" s="66"/>
      <c r="G134" s="66"/>
      <c r="H134" s="66"/>
      <c r="I134" s="66"/>
      <c r="J134" s="66"/>
      <c r="K134" s="66"/>
      <c r="L134" s="66"/>
      <c r="M134" s="66"/>
      <c r="N134" s="66">
        <v>1.0127999999999999</v>
      </c>
      <c r="O134" s="67">
        <v>20.58</v>
      </c>
      <c r="P134" s="68"/>
      <c r="Q134" s="69"/>
      <c r="R134" s="66">
        <v>322</v>
      </c>
      <c r="S134" s="66">
        <v>329</v>
      </c>
      <c r="T134" s="66">
        <v>295</v>
      </c>
      <c r="U134" s="66">
        <v>328</v>
      </c>
      <c r="V134" s="66">
        <v>292</v>
      </c>
      <c r="W134" s="66">
        <v>260</v>
      </c>
      <c r="X134" s="66">
        <v>411</v>
      </c>
      <c r="Y134" s="66">
        <v>352</v>
      </c>
      <c r="Z134" s="66">
        <v>334</v>
      </c>
      <c r="AA134" s="66">
        <v>396</v>
      </c>
      <c r="AB134" s="66">
        <v>1.0183</v>
      </c>
      <c r="AC134" s="67">
        <v>21.74</v>
      </c>
      <c r="AD134" s="68">
        <f t="shared" si="10"/>
        <v>7347.5497597999984</v>
      </c>
      <c r="AE134" s="66">
        <v>6273</v>
      </c>
      <c r="AF134" s="69"/>
      <c r="AG134" s="69"/>
      <c r="AH134" s="70"/>
      <c r="AI134" s="70"/>
      <c r="AJ134" s="71"/>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c r="DG134" s="66"/>
      <c r="DH134" s="66"/>
      <c r="DI134" s="66"/>
      <c r="DJ134" s="66"/>
      <c r="DK134" s="66"/>
      <c r="DL134" s="66"/>
      <c r="DM134" s="66"/>
      <c r="DN134" s="66"/>
      <c r="DO134" s="66"/>
      <c r="DP134" s="66"/>
      <c r="DQ134" s="66"/>
      <c r="DR134" s="66"/>
      <c r="DS134" s="66"/>
      <c r="DT134" s="66"/>
      <c r="DU134" s="66"/>
      <c r="DV134" s="66"/>
      <c r="DW134" s="66"/>
      <c r="DX134" s="66"/>
      <c r="DY134" s="66"/>
      <c r="DZ134" s="66"/>
      <c r="EA134" s="66"/>
      <c r="EB134" s="66"/>
      <c r="EC134" s="66"/>
      <c r="ED134" s="66"/>
      <c r="EE134" s="66"/>
      <c r="EF134" s="66"/>
      <c r="EG134" s="66"/>
      <c r="EH134" s="66"/>
      <c r="EI134" s="66"/>
      <c r="EJ134" s="66"/>
      <c r="EK134" s="66"/>
      <c r="EL134" s="66"/>
      <c r="EM134" s="66"/>
      <c r="EN134" s="66"/>
      <c r="EO134" s="66"/>
      <c r="EP134" s="66"/>
      <c r="EQ134" s="66"/>
      <c r="ER134" s="66"/>
      <c r="ES134" s="66"/>
      <c r="ET134" s="66"/>
      <c r="EU134" s="66"/>
      <c r="EV134" s="66"/>
      <c r="EW134" s="66"/>
      <c r="EX134" s="66"/>
      <c r="EY134" s="66"/>
      <c r="EZ134" s="66"/>
      <c r="FA134" s="66"/>
      <c r="FB134" s="66"/>
      <c r="FC134" s="66"/>
      <c r="FD134" s="66"/>
      <c r="FE134" s="66"/>
      <c r="FF134" s="66"/>
      <c r="FG134" s="66"/>
      <c r="FH134" s="66"/>
      <c r="FI134" s="66"/>
      <c r="FJ134" s="66"/>
      <c r="FK134" s="66"/>
      <c r="FL134" s="66"/>
      <c r="FM134" s="66"/>
      <c r="FN134" s="66"/>
      <c r="FO134" s="66"/>
      <c r="FP134" s="66"/>
      <c r="FQ134" s="66"/>
      <c r="FR134" s="66"/>
      <c r="FS134" s="66"/>
      <c r="FT134" s="66"/>
      <c r="FU134" s="66"/>
      <c r="FV134" s="66"/>
      <c r="FW134" s="66"/>
      <c r="FX134" s="66"/>
      <c r="FY134" s="66"/>
      <c r="FZ134" s="66"/>
      <c r="GA134" s="66"/>
      <c r="GB134" s="66"/>
      <c r="GC134" s="66"/>
      <c r="GD134" s="66"/>
      <c r="GE134" s="66"/>
      <c r="GF134" s="66"/>
      <c r="GG134" s="66"/>
      <c r="GH134" s="66"/>
      <c r="GI134" s="66"/>
      <c r="GJ134" s="66"/>
      <c r="GK134" s="66"/>
      <c r="GL134" s="66"/>
      <c r="GM134" s="66"/>
      <c r="GN134" s="66"/>
      <c r="GO134" s="66"/>
      <c r="GP134" s="66"/>
      <c r="GQ134" s="66"/>
      <c r="GR134" s="66"/>
      <c r="GS134" s="66"/>
      <c r="GT134" s="66"/>
      <c r="GU134" s="66"/>
      <c r="GV134" s="66"/>
      <c r="GW134" s="66"/>
      <c r="GX134" s="66"/>
      <c r="GY134" s="66"/>
      <c r="GZ134" s="66"/>
      <c r="HA134" s="66"/>
      <c r="HB134" s="66"/>
      <c r="HC134" s="66"/>
      <c r="HD134" s="66"/>
      <c r="HE134" s="66"/>
      <c r="HF134" s="66"/>
      <c r="HG134" s="66"/>
      <c r="HH134" s="66"/>
      <c r="HI134" s="66"/>
      <c r="HJ134" s="66"/>
      <c r="HK134" s="66"/>
      <c r="HL134" s="66"/>
      <c r="HM134" s="66"/>
      <c r="HN134" s="66"/>
      <c r="HO134" s="66"/>
      <c r="HP134" s="66"/>
      <c r="HQ134" s="66"/>
      <c r="HR134" s="66"/>
      <c r="HS134" s="66"/>
    </row>
    <row r="135" spans="1:227" x14ac:dyDescent="0.3">
      <c r="A135" s="26" t="s">
        <v>47</v>
      </c>
      <c r="B135" s="25"/>
      <c r="C135" s="29">
        <v>493753</v>
      </c>
      <c r="D135" s="66">
        <v>1274</v>
      </c>
      <c r="E135" s="66">
        <v>1436</v>
      </c>
      <c r="F135" s="66">
        <v>1353</v>
      </c>
      <c r="G135" s="66">
        <v>1209</v>
      </c>
      <c r="H135" s="66">
        <v>1490</v>
      </c>
      <c r="I135" s="66">
        <v>1169</v>
      </c>
      <c r="J135" s="66">
        <v>1093</v>
      </c>
      <c r="K135" s="66">
        <v>1287</v>
      </c>
      <c r="L135" s="66">
        <v>1307</v>
      </c>
      <c r="M135" s="66">
        <v>1252</v>
      </c>
      <c r="N135" s="66">
        <v>1.0127999999999999</v>
      </c>
      <c r="O135" s="67">
        <v>20.58</v>
      </c>
      <c r="P135" s="68">
        <f t="shared" ref="P135:P140" si="11">AVERAGE(D135:M135)*N135*O135</f>
        <v>26825.486687999994</v>
      </c>
      <c r="Q135" s="69"/>
      <c r="R135" s="66">
        <v>1274</v>
      </c>
      <c r="S135" s="66">
        <v>1186</v>
      </c>
      <c r="T135" s="66">
        <v>1021</v>
      </c>
      <c r="U135" s="66">
        <v>944</v>
      </c>
      <c r="V135" s="66">
        <v>691</v>
      </c>
      <c r="W135" s="66">
        <v>752</v>
      </c>
      <c r="X135" s="66">
        <v>1255</v>
      </c>
      <c r="Y135" s="66">
        <v>1072</v>
      </c>
      <c r="Z135" s="66">
        <v>1064</v>
      </c>
      <c r="AA135" s="66">
        <v>1157</v>
      </c>
      <c r="AB135" s="66">
        <v>1.0183</v>
      </c>
      <c r="AC135" s="67">
        <v>21.74</v>
      </c>
      <c r="AD135" s="68">
        <f t="shared" si="10"/>
        <v>23058.776227199993</v>
      </c>
      <c r="AE135" s="66">
        <v>28764</v>
      </c>
      <c r="AF135" s="69"/>
      <c r="AG135" s="69">
        <v>1795</v>
      </c>
      <c r="AH135" s="70"/>
      <c r="AI135" s="70"/>
      <c r="AJ135" s="71">
        <f t="shared" ref="AJ135:AJ195" si="12">SUM(AG135:AI135)</f>
        <v>1795</v>
      </c>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c r="EH135" s="66"/>
      <c r="EI135" s="66"/>
      <c r="EJ135" s="66"/>
      <c r="EK135" s="66"/>
      <c r="EL135" s="66"/>
      <c r="EM135" s="66"/>
      <c r="EN135" s="66"/>
      <c r="EO135" s="66"/>
      <c r="EP135" s="66"/>
      <c r="EQ135" s="66"/>
      <c r="ER135" s="66"/>
      <c r="ES135" s="66"/>
      <c r="ET135" s="66"/>
      <c r="EU135" s="66"/>
      <c r="EV135" s="66"/>
      <c r="EW135" s="66"/>
      <c r="EX135" s="66"/>
      <c r="EY135" s="66"/>
      <c r="EZ135" s="66"/>
      <c r="FA135" s="66"/>
      <c r="FB135" s="66"/>
      <c r="FC135" s="66"/>
      <c r="FD135" s="66"/>
      <c r="FE135" s="66"/>
      <c r="FF135" s="66"/>
      <c r="FG135" s="66"/>
      <c r="FH135" s="66"/>
      <c r="FI135" s="66"/>
      <c r="FJ135" s="66"/>
      <c r="FK135" s="66"/>
      <c r="FL135" s="66"/>
      <c r="FM135" s="66"/>
      <c r="FN135" s="66"/>
      <c r="FO135" s="66"/>
      <c r="FP135" s="66"/>
      <c r="FQ135" s="66"/>
      <c r="FR135" s="66"/>
      <c r="FS135" s="66"/>
      <c r="FT135" s="66"/>
      <c r="FU135" s="66"/>
      <c r="FV135" s="66"/>
      <c r="FW135" s="66"/>
      <c r="FX135" s="66"/>
      <c r="FY135" s="66"/>
      <c r="FZ135" s="66"/>
      <c r="GA135" s="66"/>
      <c r="GB135" s="66"/>
      <c r="GC135" s="66"/>
      <c r="GD135" s="66"/>
      <c r="GE135" s="66"/>
      <c r="GF135" s="66"/>
      <c r="GG135" s="66"/>
      <c r="GH135" s="66"/>
      <c r="GI135" s="66"/>
      <c r="GJ135" s="66"/>
      <c r="GK135" s="66"/>
      <c r="GL135" s="66"/>
      <c r="GM135" s="66"/>
      <c r="GN135" s="66"/>
      <c r="GO135" s="66"/>
      <c r="GP135" s="66"/>
      <c r="GQ135" s="66"/>
      <c r="GR135" s="66"/>
      <c r="GS135" s="66"/>
      <c r="GT135" s="66"/>
      <c r="GU135" s="66"/>
      <c r="GV135" s="66"/>
      <c r="GW135" s="66"/>
      <c r="GX135" s="66"/>
      <c r="GY135" s="66"/>
      <c r="GZ135" s="66"/>
      <c r="HA135" s="66"/>
      <c r="HB135" s="66"/>
      <c r="HC135" s="66"/>
      <c r="HD135" s="66"/>
      <c r="HE135" s="66"/>
      <c r="HF135" s="66"/>
      <c r="HG135" s="66"/>
      <c r="HH135" s="66"/>
      <c r="HI135" s="66"/>
      <c r="HJ135" s="66"/>
      <c r="HK135" s="66"/>
      <c r="HL135" s="66"/>
      <c r="HM135" s="66"/>
      <c r="HN135" s="66"/>
      <c r="HO135" s="66"/>
      <c r="HP135" s="66"/>
      <c r="HQ135" s="66"/>
      <c r="HR135" s="66"/>
      <c r="HS135" s="66"/>
    </row>
    <row r="136" spans="1:227" x14ac:dyDescent="0.3">
      <c r="A136" s="26" t="s">
        <v>48</v>
      </c>
      <c r="B136" s="25"/>
      <c r="C136" s="29">
        <v>833026</v>
      </c>
      <c r="D136" s="66">
        <v>383</v>
      </c>
      <c r="E136" s="66">
        <v>423</v>
      </c>
      <c r="F136" s="66">
        <v>353</v>
      </c>
      <c r="G136" s="66">
        <v>393</v>
      </c>
      <c r="H136" s="66">
        <v>438</v>
      </c>
      <c r="I136" s="66">
        <v>329</v>
      </c>
      <c r="J136" s="66">
        <v>325</v>
      </c>
      <c r="K136" s="66">
        <v>357</v>
      </c>
      <c r="L136" s="66">
        <v>390</v>
      </c>
      <c r="M136" s="66">
        <v>331</v>
      </c>
      <c r="N136" s="66">
        <v>1.0127999999999999</v>
      </c>
      <c r="O136" s="67">
        <v>20.58</v>
      </c>
      <c r="P136" s="68">
        <f t="shared" si="11"/>
        <v>7757.9224127999978</v>
      </c>
      <c r="Q136" s="69"/>
      <c r="R136" s="66">
        <v>613</v>
      </c>
      <c r="S136" s="66">
        <v>665</v>
      </c>
      <c r="T136" s="66">
        <v>611</v>
      </c>
      <c r="U136" s="66">
        <v>543</v>
      </c>
      <c r="V136" s="66">
        <v>423</v>
      </c>
      <c r="W136" s="66">
        <v>386</v>
      </c>
      <c r="X136" s="66">
        <v>622</v>
      </c>
      <c r="Y136" s="66">
        <v>529</v>
      </c>
      <c r="Z136" s="66">
        <v>532</v>
      </c>
      <c r="AA136" s="66">
        <v>588</v>
      </c>
      <c r="AB136" s="66">
        <v>1.0183</v>
      </c>
      <c r="AC136" s="67">
        <v>21.74</v>
      </c>
      <c r="AD136" s="68">
        <f t="shared" si="10"/>
        <v>12202.3785104</v>
      </c>
      <c r="AE136" s="66">
        <v>23396</v>
      </c>
      <c r="AF136" s="69"/>
      <c r="AG136" s="69"/>
      <c r="AH136" s="70"/>
      <c r="AI136" s="70"/>
      <c r="AJ136" s="71"/>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c r="EH136" s="66"/>
      <c r="EI136" s="66"/>
      <c r="EJ136" s="66"/>
      <c r="EK136" s="66"/>
      <c r="EL136" s="66"/>
      <c r="EM136" s="66"/>
      <c r="EN136" s="66"/>
      <c r="EO136" s="66"/>
      <c r="EP136" s="66"/>
      <c r="EQ136" s="66"/>
      <c r="ER136" s="66"/>
      <c r="ES136" s="66"/>
      <c r="ET136" s="66"/>
      <c r="EU136" s="66"/>
      <c r="EV136" s="66"/>
      <c r="EW136" s="66"/>
      <c r="EX136" s="66"/>
      <c r="EY136" s="66"/>
      <c r="EZ136" s="66"/>
      <c r="FA136" s="66"/>
      <c r="FB136" s="66"/>
      <c r="FC136" s="66"/>
      <c r="FD136" s="66"/>
      <c r="FE136" s="66"/>
      <c r="FF136" s="66"/>
      <c r="FG136" s="66"/>
      <c r="FH136" s="66"/>
      <c r="FI136" s="66"/>
      <c r="FJ136" s="66"/>
      <c r="FK136" s="66"/>
      <c r="FL136" s="66"/>
      <c r="FM136" s="66"/>
      <c r="FN136" s="66"/>
      <c r="FO136" s="66"/>
      <c r="FP136" s="66"/>
      <c r="FQ136" s="66"/>
      <c r="FR136" s="66"/>
      <c r="FS136" s="66"/>
      <c r="FT136" s="66"/>
      <c r="FU136" s="66"/>
      <c r="FV136" s="66"/>
      <c r="FW136" s="66"/>
      <c r="FX136" s="66"/>
      <c r="FY136" s="66"/>
      <c r="FZ136" s="66"/>
      <c r="GA136" s="66"/>
      <c r="GB136" s="66"/>
      <c r="GC136" s="66"/>
      <c r="GD136" s="66"/>
      <c r="GE136" s="66"/>
      <c r="GF136" s="66"/>
      <c r="GG136" s="66"/>
      <c r="GH136" s="66"/>
      <c r="GI136" s="66"/>
      <c r="GJ136" s="66"/>
      <c r="GK136" s="66"/>
      <c r="GL136" s="66"/>
      <c r="GM136" s="66"/>
      <c r="GN136" s="66"/>
      <c r="GO136" s="66"/>
      <c r="GP136" s="66"/>
      <c r="GQ136" s="66"/>
      <c r="GR136" s="66"/>
      <c r="GS136" s="66"/>
      <c r="GT136" s="66"/>
      <c r="GU136" s="66"/>
      <c r="GV136" s="66"/>
      <c r="GW136" s="66"/>
      <c r="GX136" s="66"/>
      <c r="GY136" s="66"/>
      <c r="GZ136" s="66"/>
      <c r="HA136" s="66"/>
      <c r="HB136" s="66"/>
      <c r="HC136" s="66"/>
      <c r="HD136" s="66"/>
      <c r="HE136" s="66"/>
      <c r="HF136" s="66"/>
      <c r="HG136" s="66"/>
      <c r="HH136" s="66"/>
      <c r="HI136" s="66"/>
      <c r="HJ136" s="66"/>
      <c r="HK136" s="66"/>
      <c r="HL136" s="66"/>
      <c r="HM136" s="66"/>
      <c r="HN136" s="66"/>
      <c r="HO136" s="66"/>
      <c r="HP136" s="66"/>
      <c r="HQ136" s="66"/>
      <c r="HR136" s="66"/>
      <c r="HS136" s="66"/>
    </row>
    <row r="137" spans="1:227" x14ac:dyDescent="0.3">
      <c r="A137" s="26" t="s">
        <v>49</v>
      </c>
      <c r="B137" s="25"/>
      <c r="D137" s="66">
        <v>100</v>
      </c>
      <c r="E137" s="66">
        <v>101</v>
      </c>
      <c r="F137" s="66">
        <v>93</v>
      </c>
      <c r="G137" s="66">
        <v>77</v>
      </c>
      <c r="H137" s="66">
        <v>93</v>
      </c>
      <c r="I137" s="66">
        <v>92</v>
      </c>
      <c r="J137" s="66">
        <v>82</v>
      </c>
      <c r="K137" s="66">
        <v>94</v>
      </c>
      <c r="L137" s="66">
        <v>118</v>
      </c>
      <c r="M137" s="66">
        <v>113</v>
      </c>
      <c r="N137" s="66">
        <v>1.0127999999999999</v>
      </c>
      <c r="O137" s="67">
        <v>20.58</v>
      </c>
      <c r="P137" s="68">
        <f t="shared" si="11"/>
        <v>2007.2217311999996</v>
      </c>
      <c r="Q137" s="69"/>
      <c r="R137" s="66">
        <v>221</v>
      </c>
      <c r="S137" s="66">
        <v>247</v>
      </c>
      <c r="T137" s="66">
        <v>201</v>
      </c>
      <c r="U137" s="66">
        <v>222</v>
      </c>
      <c r="V137" s="66">
        <v>153</v>
      </c>
      <c r="W137" s="66">
        <v>160</v>
      </c>
      <c r="X137" s="66">
        <v>216</v>
      </c>
      <c r="Y137" s="66">
        <v>223</v>
      </c>
      <c r="Z137" s="66">
        <v>237</v>
      </c>
      <c r="AA137" s="66">
        <v>236</v>
      </c>
      <c r="AB137" s="66">
        <v>1.0183</v>
      </c>
      <c r="AC137" s="67">
        <v>21.74</v>
      </c>
      <c r="AD137" s="68">
        <f t="shared" si="10"/>
        <v>4684.3673671999995</v>
      </c>
      <c r="AE137" s="66">
        <v>12730</v>
      </c>
      <c r="AF137" s="69"/>
      <c r="AG137" s="69"/>
      <c r="AH137" s="70"/>
      <c r="AI137" s="70"/>
      <c r="AJ137" s="71"/>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c r="EH137" s="66"/>
      <c r="EI137" s="66"/>
      <c r="EJ137" s="66"/>
      <c r="EK137" s="66"/>
      <c r="EL137" s="66"/>
      <c r="EM137" s="66"/>
      <c r="EN137" s="66"/>
      <c r="EO137" s="66"/>
      <c r="EP137" s="66"/>
      <c r="EQ137" s="66"/>
      <c r="ER137" s="66"/>
      <c r="ES137" s="66"/>
      <c r="ET137" s="66"/>
      <c r="EU137" s="66"/>
      <c r="EV137" s="66"/>
      <c r="EW137" s="66"/>
      <c r="EX137" s="66"/>
      <c r="EY137" s="66"/>
      <c r="EZ137" s="66"/>
      <c r="FA137" s="66"/>
      <c r="FB137" s="66"/>
      <c r="FC137" s="66"/>
      <c r="FD137" s="66"/>
      <c r="FE137" s="66"/>
      <c r="FF137" s="66"/>
      <c r="FG137" s="66"/>
      <c r="FH137" s="66"/>
      <c r="FI137" s="66"/>
      <c r="FJ137" s="66"/>
      <c r="FK137" s="66"/>
      <c r="FL137" s="66"/>
      <c r="FM137" s="66"/>
      <c r="FN137" s="66"/>
      <c r="FO137" s="66"/>
      <c r="FP137" s="66"/>
      <c r="FQ137" s="66"/>
      <c r="FR137" s="66"/>
      <c r="FS137" s="66"/>
      <c r="FT137" s="66"/>
      <c r="FU137" s="66"/>
      <c r="FV137" s="66"/>
      <c r="FW137" s="66"/>
      <c r="FX137" s="66"/>
      <c r="FY137" s="66"/>
      <c r="FZ137" s="66"/>
      <c r="GA137" s="66"/>
      <c r="GB137" s="66"/>
      <c r="GC137" s="66"/>
      <c r="GD137" s="66"/>
      <c r="GE137" s="66"/>
      <c r="GF137" s="66"/>
      <c r="GG137" s="66"/>
      <c r="GH137" s="66"/>
      <c r="GI137" s="66"/>
      <c r="GJ137" s="66"/>
      <c r="GK137" s="66"/>
      <c r="GL137" s="66"/>
      <c r="GM137" s="66"/>
      <c r="GN137" s="66"/>
      <c r="GO137" s="66"/>
      <c r="GP137" s="66"/>
      <c r="GQ137" s="66"/>
      <c r="GR137" s="66"/>
      <c r="GS137" s="66"/>
      <c r="GT137" s="66"/>
      <c r="GU137" s="66"/>
      <c r="GV137" s="66"/>
      <c r="GW137" s="66"/>
      <c r="GX137" s="66"/>
      <c r="GY137" s="66"/>
      <c r="GZ137" s="66"/>
      <c r="HA137" s="66"/>
      <c r="HB137" s="66"/>
      <c r="HC137" s="66"/>
      <c r="HD137" s="66"/>
      <c r="HE137" s="66"/>
      <c r="HF137" s="66"/>
      <c r="HG137" s="66"/>
      <c r="HH137" s="66"/>
      <c r="HI137" s="66"/>
      <c r="HJ137" s="66"/>
      <c r="HK137" s="66"/>
      <c r="HL137" s="66"/>
      <c r="HM137" s="66"/>
      <c r="HN137" s="66"/>
      <c r="HO137" s="66"/>
      <c r="HP137" s="66"/>
      <c r="HQ137" s="66"/>
      <c r="HR137" s="66"/>
      <c r="HS137" s="66"/>
    </row>
    <row r="138" spans="1:227" x14ac:dyDescent="0.3">
      <c r="A138" s="26" t="s">
        <v>302</v>
      </c>
      <c r="B138" s="25"/>
      <c r="C138" s="29">
        <v>210658</v>
      </c>
      <c r="D138" s="66"/>
      <c r="E138" s="66"/>
      <c r="F138" s="66"/>
      <c r="G138" s="66"/>
      <c r="H138" s="66">
        <v>96</v>
      </c>
      <c r="I138" s="66">
        <v>221</v>
      </c>
      <c r="J138" s="66">
        <v>274</v>
      </c>
      <c r="K138" s="66">
        <v>330</v>
      </c>
      <c r="L138" s="66">
        <v>339</v>
      </c>
      <c r="M138" s="66">
        <v>301</v>
      </c>
      <c r="N138" s="66">
        <v>1.0127999999999999</v>
      </c>
      <c r="O138" s="67">
        <v>20.58</v>
      </c>
      <c r="P138" s="68">
        <f>AVERAGE(H138:M138)*N138*O138</f>
        <v>5422.7641439999998</v>
      </c>
      <c r="Q138" s="69"/>
      <c r="R138" s="66">
        <v>291</v>
      </c>
      <c r="S138" s="66">
        <v>355</v>
      </c>
      <c r="T138" s="66">
        <v>292</v>
      </c>
      <c r="U138" s="66">
        <v>269</v>
      </c>
      <c r="V138" s="66">
        <v>247</v>
      </c>
      <c r="W138" s="66">
        <v>237</v>
      </c>
      <c r="X138" s="66">
        <v>338</v>
      </c>
      <c r="Y138" s="66">
        <v>395</v>
      </c>
      <c r="Z138" s="66">
        <v>287</v>
      </c>
      <c r="AA138" s="66">
        <v>443</v>
      </c>
      <c r="AB138" s="66">
        <v>1.0183</v>
      </c>
      <c r="AC138" s="67">
        <v>21.74</v>
      </c>
      <c r="AD138" s="68">
        <f t="shared" si="10"/>
        <v>6982.2753667999987</v>
      </c>
      <c r="AE138" s="66">
        <v>5889</v>
      </c>
      <c r="AF138" s="69"/>
      <c r="AG138" s="69"/>
      <c r="AH138" s="70"/>
      <c r="AI138" s="70"/>
      <c r="AJ138" s="71"/>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c r="EO138" s="66"/>
      <c r="EP138" s="66"/>
      <c r="EQ138" s="66"/>
      <c r="ER138" s="66"/>
      <c r="ES138" s="66"/>
      <c r="ET138" s="66"/>
      <c r="EU138" s="66"/>
      <c r="EV138" s="66"/>
      <c r="EW138" s="66"/>
      <c r="EX138" s="66"/>
      <c r="EY138" s="66"/>
      <c r="EZ138" s="66"/>
      <c r="FA138" s="66"/>
      <c r="FB138" s="66"/>
      <c r="FC138" s="66"/>
      <c r="FD138" s="66"/>
      <c r="FE138" s="66"/>
      <c r="FF138" s="66"/>
      <c r="FG138" s="66"/>
      <c r="FH138" s="66"/>
      <c r="FI138" s="66"/>
      <c r="FJ138" s="66"/>
      <c r="FK138" s="66"/>
      <c r="FL138" s="66"/>
      <c r="FM138" s="66"/>
      <c r="FN138" s="66"/>
      <c r="FO138" s="66"/>
      <c r="FP138" s="66"/>
      <c r="FQ138" s="66"/>
      <c r="FR138" s="66"/>
      <c r="FS138" s="66"/>
      <c r="FT138" s="66"/>
      <c r="FU138" s="66"/>
      <c r="FV138" s="66"/>
      <c r="FW138" s="66"/>
      <c r="FX138" s="66"/>
      <c r="FY138" s="66"/>
      <c r="FZ138" s="66"/>
      <c r="GA138" s="66"/>
      <c r="GB138" s="66"/>
      <c r="GC138" s="66"/>
      <c r="GD138" s="66"/>
      <c r="GE138" s="66"/>
      <c r="GF138" s="66"/>
      <c r="GG138" s="66"/>
      <c r="GH138" s="66"/>
      <c r="GI138" s="66"/>
      <c r="GJ138" s="66"/>
      <c r="GK138" s="66"/>
      <c r="GL138" s="66"/>
      <c r="GM138" s="66"/>
      <c r="GN138" s="66"/>
      <c r="GO138" s="66"/>
      <c r="GP138" s="66"/>
      <c r="GQ138" s="66"/>
      <c r="GR138" s="66"/>
      <c r="GS138" s="66"/>
      <c r="GT138" s="66"/>
      <c r="GU138" s="66"/>
      <c r="GV138" s="66"/>
      <c r="GW138" s="66"/>
      <c r="GX138" s="66"/>
      <c r="GY138" s="66"/>
      <c r="GZ138" s="66"/>
      <c r="HA138" s="66"/>
      <c r="HB138" s="66"/>
      <c r="HC138" s="66"/>
      <c r="HD138" s="66"/>
      <c r="HE138" s="66"/>
      <c r="HF138" s="66"/>
      <c r="HG138" s="66"/>
      <c r="HH138" s="66"/>
      <c r="HI138" s="66"/>
      <c r="HJ138" s="66"/>
      <c r="HK138" s="66"/>
      <c r="HL138" s="66"/>
      <c r="HM138" s="66"/>
      <c r="HN138" s="66"/>
      <c r="HO138" s="66"/>
      <c r="HP138" s="66"/>
      <c r="HQ138" s="66"/>
      <c r="HR138" s="66"/>
      <c r="HS138" s="66"/>
    </row>
    <row r="139" spans="1:227" x14ac:dyDescent="0.3">
      <c r="A139" s="26" t="s">
        <v>233</v>
      </c>
      <c r="B139" s="25"/>
      <c r="C139" s="30">
        <v>61408</v>
      </c>
      <c r="D139" s="66">
        <v>200</v>
      </c>
      <c r="E139" s="66">
        <v>170</v>
      </c>
      <c r="F139" s="66">
        <v>188</v>
      </c>
      <c r="G139" s="66">
        <v>181</v>
      </c>
      <c r="H139" s="66">
        <v>120</v>
      </c>
      <c r="I139" s="66">
        <v>174</v>
      </c>
      <c r="J139" s="66">
        <v>167</v>
      </c>
      <c r="K139" s="66">
        <v>192</v>
      </c>
      <c r="L139" s="66">
        <v>174</v>
      </c>
      <c r="M139" s="66">
        <v>121</v>
      </c>
      <c r="N139" s="66">
        <v>1.0127999999999999</v>
      </c>
      <c r="O139" s="67">
        <v>20.58</v>
      </c>
      <c r="P139" s="68">
        <f t="shared" si="11"/>
        <v>3516.2856287999994</v>
      </c>
      <c r="Q139" s="69"/>
      <c r="R139" s="66">
        <v>353</v>
      </c>
      <c r="S139" s="66">
        <v>243</v>
      </c>
      <c r="T139" s="66">
        <v>222</v>
      </c>
      <c r="U139" s="66">
        <v>212</v>
      </c>
      <c r="V139" s="66">
        <v>182</v>
      </c>
      <c r="W139" s="66">
        <v>178</v>
      </c>
      <c r="X139" s="66">
        <v>216</v>
      </c>
      <c r="Y139" s="66">
        <v>188</v>
      </c>
      <c r="Z139" s="66">
        <v>208</v>
      </c>
      <c r="AA139" s="66">
        <v>218</v>
      </c>
      <c r="AB139" s="66">
        <v>1.0183</v>
      </c>
      <c r="AC139" s="67">
        <v>21.74</v>
      </c>
      <c r="AD139" s="68">
        <f t="shared" si="10"/>
        <v>4914.6009239999994</v>
      </c>
      <c r="AE139" s="66">
        <v>3215</v>
      </c>
      <c r="AF139" s="69"/>
      <c r="AG139" s="69">
        <v>834</v>
      </c>
      <c r="AH139" s="70"/>
      <c r="AI139" s="70"/>
      <c r="AJ139" s="71">
        <f t="shared" si="12"/>
        <v>834</v>
      </c>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c r="FO139" s="66"/>
      <c r="FP139" s="66"/>
      <c r="FQ139" s="66"/>
      <c r="FR139" s="66"/>
      <c r="FS139" s="66"/>
      <c r="FT139" s="66"/>
      <c r="FU139" s="66"/>
      <c r="FV139" s="66"/>
      <c r="FW139" s="66"/>
      <c r="FX139" s="66"/>
      <c r="FY139" s="66"/>
      <c r="FZ139" s="66"/>
      <c r="GA139" s="66"/>
      <c r="GB139" s="66"/>
      <c r="GC139" s="66"/>
      <c r="GD139" s="66"/>
      <c r="GE139" s="66"/>
      <c r="GF139" s="66"/>
      <c r="GG139" s="66"/>
      <c r="GH139" s="66"/>
      <c r="GI139" s="66"/>
      <c r="GJ139" s="66"/>
      <c r="GK139" s="66"/>
      <c r="GL139" s="66"/>
      <c r="GM139" s="66"/>
      <c r="GN139" s="66"/>
      <c r="GO139" s="66"/>
      <c r="GP139" s="66"/>
      <c r="GQ139" s="66"/>
      <c r="GR139" s="66"/>
      <c r="GS139" s="66"/>
      <c r="GT139" s="66"/>
      <c r="GU139" s="66"/>
      <c r="GV139" s="66"/>
      <c r="GW139" s="66"/>
      <c r="GX139" s="66"/>
      <c r="GY139" s="66"/>
      <c r="GZ139" s="66"/>
      <c r="HA139" s="66"/>
      <c r="HB139" s="66"/>
      <c r="HC139" s="66"/>
      <c r="HD139" s="66"/>
      <c r="HE139" s="66"/>
      <c r="HF139" s="66"/>
      <c r="HG139" s="66"/>
      <c r="HH139" s="66"/>
      <c r="HI139" s="66"/>
      <c r="HJ139" s="66"/>
      <c r="HK139" s="66"/>
      <c r="HL139" s="66"/>
      <c r="HM139" s="66"/>
      <c r="HN139" s="66"/>
      <c r="HO139" s="66"/>
      <c r="HP139" s="66"/>
      <c r="HQ139" s="66"/>
      <c r="HR139" s="66"/>
      <c r="HS139" s="66"/>
    </row>
    <row r="140" spans="1:227" x14ac:dyDescent="0.3">
      <c r="A140" s="26" t="s">
        <v>50</v>
      </c>
      <c r="B140" s="25"/>
      <c r="C140" s="29">
        <v>872877</v>
      </c>
      <c r="D140" s="66">
        <v>513</v>
      </c>
      <c r="E140" s="66">
        <v>528</v>
      </c>
      <c r="F140" s="66">
        <v>498</v>
      </c>
      <c r="G140" s="66">
        <v>484</v>
      </c>
      <c r="H140" s="66">
        <v>516</v>
      </c>
      <c r="I140" s="66">
        <v>429</v>
      </c>
      <c r="J140" s="66">
        <v>384</v>
      </c>
      <c r="K140" s="66">
        <v>495</v>
      </c>
      <c r="L140" s="66">
        <v>429</v>
      </c>
      <c r="M140" s="66">
        <v>481</v>
      </c>
      <c r="N140" s="66">
        <v>1.0127999999999999</v>
      </c>
      <c r="O140" s="67">
        <v>20.58</v>
      </c>
      <c r="P140" s="68">
        <f t="shared" si="11"/>
        <v>9915.2167967999994</v>
      </c>
      <c r="Q140" s="69"/>
      <c r="R140" s="66">
        <v>1058</v>
      </c>
      <c r="S140" s="66">
        <v>1081</v>
      </c>
      <c r="T140" s="66">
        <v>873</v>
      </c>
      <c r="U140" s="66">
        <v>800</v>
      </c>
      <c r="V140" s="66">
        <v>705</v>
      </c>
      <c r="W140" s="66">
        <v>770</v>
      </c>
      <c r="X140" s="66">
        <v>932</v>
      </c>
      <c r="Y140" s="66">
        <v>1027</v>
      </c>
      <c r="Z140" s="66">
        <v>854</v>
      </c>
      <c r="AA140" s="66">
        <v>860</v>
      </c>
      <c r="AB140" s="66">
        <v>1.0183</v>
      </c>
      <c r="AC140" s="67">
        <v>21.74</v>
      </c>
      <c r="AD140" s="68">
        <f t="shared" si="10"/>
        <v>19835.506431999998</v>
      </c>
      <c r="AE140" s="66">
        <v>34706</v>
      </c>
      <c r="AF140" s="69"/>
      <c r="AG140" s="69">
        <v>676</v>
      </c>
      <c r="AH140" s="70"/>
      <c r="AI140" s="70"/>
      <c r="AJ140" s="71">
        <f t="shared" si="12"/>
        <v>676</v>
      </c>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c r="EH140" s="66"/>
      <c r="EI140" s="66"/>
      <c r="EJ140" s="66"/>
      <c r="EK140" s="66"/>
      <c r="EL140" s="66"/>
      <c r="EM140" s="66"/>
      <c r="EN140" s="66"/>
      <c r="EO140" s="66"/>
      <c r="EP140" s="66"/>
      <c r="EQ140" s="66"/>
      <c r="ER140" s="66"/>
      <c r="ES140" s="66"/>
      <c r="ET140" s="66"/>
      <c r="EU140" s="66"/>
      <c r="EV140" s="66"/>
      <c r="EW140" s="66"/>
      <c r="EX140" s="66"/>
      <c r="EY140" s="66"/>
      <c r="EZ140" s="66"/>
      <c r="FA140" s="66"/>
      <c r="FB140" s="66"/>
      <c r="FC140" s="66"/>
      <c r="FD140" s="66"/>
      <c r="FE140" s="66"/>
      <c r="FF140" s="66"/>
      <c r="FG140" s="66"/>
      <c r="FH140" s="66"/>
      <c r="FI140" s="66"/>
      <c r="FJ140" s="66"/>
      <c r="FK140" s="66"/>
      <c r="FL140" s="66"/>
      <c r="FM140" s="66"/>
      <c r="FN140" s="66"/>
      <c r="FO140" s="66"/>
      <c r="FP140" s="66"/>
      <c r="FQ140" s="66"/>
      <c r="FR140" s="66"/>
      <c r="FS140" s="66"/>
      <c r="FT140" s="66"/>
      <c r="FU140" s="66"/>
      <c r="FV140" s="66"/>
      <c r="FW140" s="66"/>
      <c r="FX140" s="66"/>
      <c r="FY140" s="66"/>
      <c r="FZ140" s="66"/>
      <c r="GA140" s="66"/>
      <c r="GB140" s="66"/>
      <c r="GC140" s="66"/>
      <c r="GD140" s="66"/>
      <c r="GE140" s="66"/>
      <c r="GF140" s="66"/>
      <c r="GG140" s="66"/>
      <c r="GH140" s="66"/>
      <c r="GI140" s="66"/>
      <c r="GJ140" s="66"/>
      <c r="GK140" s="66"/>
      <c r="GL140" s="66"/>
      <c r="GM140" s="66"/>
      <c r="GN140" s="66"/>
      <c r="GO140" s="66"/>
      <c r="GP140" s="66"/>
      <c r="GQ140" s="66"/>
      <c r="GR140" s="66"/>
      <c r="GS140" s="66"/>
      <c r="GT140" s="66"/>
      <c r="GU140" s="66"/>
      <c r="GV140" s="66"/>
      <c r="GW140" s="66"/>
      <c r="GX140" s="66"/>
      <c r="GY140" s="66"/>
      <c r="GZ140" s="66"/>
      <c r="HA140" s="66"/>
      <c r="HB140" s="66"/>
      <c r="HC140" s="66"/>
      <c r="HD140" s="66"/>
      <c r="HE140" s="66"/>
      <c r="HF140" s="66"/>
      <c r="HG140" s="66"/>
      <c r="HH140" s="66"/>
      <c r="HI140" s="66"/>
      <c r="HJ140" s="66"/>
      <c r="HK140" s="66"/>
      <c r="HL140" s="66"/>
      <c r="HM140" s="66"/>
      <c r="HN140" s="66"/>
      <c r="HO140" s="66"/>
      <c r="HP140" s="66"/>
      <c r="HQ140" s="66"/>
      <c r="HR140" s="66"/>
      <c r="HS140" s="66"/>
    </row>
    <row r="141" spans="1:227" x14ac:dyDescent="0.3">
      <c r="A141" s="26" t="s">
        <v>274</v>
      </c>
      <c r="B141" s="25"/>
      <c r="C141" s="29">
        <v>910707</v>
      </c>
      <c r="D141" s="66"/>
      <c r="E141" s="66"/>
      <c r="F141" s="66"/>
      <c r="G141" s="66"/>
      <c r="H141" s="66"/>
      <c r="I141" s="66"/>
      <c r="J141" s="66"/>
      <c r="K141" s="66"/>
      <c r="L141" s="66"/>
      <c r="M141" s="66"/>
      <c r="N141" s="66">
        <v>1.0127999999999999</v>
      </c>
      <c r="O141" s="67">
        <v>20.58</v>
      </c>
      <c r="P141" s="68"/>
      <c r="Q141" s="69"/>
      <c r="R141" s="66">
        <v>1257</v>
      </c>
      <c r="S141" s="66">
        <v>1369</v>
      </c>
      <c r="T141" s="66">
        <v>1245</v>
      </c>
      <c r="U141" s="66">
        <v>1071</v>
      </c>
      <c r="V141" s="66">
        <v>907</v>
      </c>
      <c r="W141" s="66">
        <v>1017</v>
      </c>
      <c r="X141" s="66">
        <v>1313</v>
      </c>
      <c r="Y141" s="66">
        <v>1120</v>
      </c>
      <c r="Z141" s="66">
        <v>1058</v>
      </c>
      <c r="AA141" s="66">
        <v>1129</v>
      </c>
      <c r="AB141" s="66">
        <v>1.0183</v>
      </c>
      <c r="AC141" s="67">
        <v>21.74</v>
      </c>
      <c r="AD141" s="68">
        <f t="shared" si="10"/>
        <v>25427.525321199995</v>
      </c>
      <c r="AE141" s="66">
        <v>26881</v>
      </c>
      <c r="AF141" s="69"/>
      <c r="AG141" s="69"/>
      <c r="AH141" s="70"/>
      <c r="AI141" s="70"/>
      <c r="AJ141" s="71"/>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c r="EH141" s="66"/>
      <c r="EI141" s="66"/>
      <c r="EJ141" s="66"/>
      <c r="EK141" s="66"/>
      <c r="EL141" s="66"/>
      <c r="EM141" s="66"/>
      <c r="EN141" s="66"/>
      <c r="EO141" s="66"/>
      <c r="EP141" s="66"/>
      <c r="EQ141" s="66"/>
      <c r="ER141" s="66"/>
      <c r="ES141" s="66"/>
      <c r="ET141" s="66"/>
      <c r="EU141" s="66"/>
      <c r="EV141" s="66"/>
      <c r="EW141" s="66"/>
      <c r="EX141" s="66"/>
      <c r="EY141" s="66"/>
      <c r="EZ141" s="66"/>
      <c r="FA141" s="66"/>
      <c r="FB141" s="66"/>
      <c r="FC141" s="66"/>
      <c r="FD141" s="66"/>
      <c r="FE141" s="66"/>
      <c r="FF141" s="66"/>
      <c r="FG141" s="66"/>
      <c r="FH141" s="66"/>
      <c r="FI141" s="66"/>
      <c r="FJ141" s="66"/>
      <c r="FK141" s="66"/>
      <c r="FL141" s="66"/>
      <c r="FM141" s="66"/>
      <c r="FN141" s="66"/>
      <c r="FO141" s="66"/>
      <c r="FP141" s="66"/>
      <c r="FQ141" s="66"/>
      <c r="FR141" s="66"/>
      <c r="FS141" s="66"/>
      <c r="FT141" s="66"/>
      <c r="FU141" s="66"/>
      <c r="FV141" s="66"/>
      <c r="FW141" s="66"/>
      <c r="FX141" s="66"/>
      <c r="FY141" s="66"/>
      <c r="FZ141" s="66"/>
      <c r="GA141" s="66"/>
      <c r="GB141" s="66"/>
      <c r="GC141" s="66"/>
      <c r="GD141" s="66"/>
      <c r="GE141" s="66"/>
      <c r="GF141" s="66"/>
      <c r="GG141" s="66"/>
      <c r="GH141" s="66"/>
      <c r="GI141" s="66"/>
      <c r="GJ141" s="66"/>
      <c r="GK141" s="66"/>
      <c r="GL141" s="66"/>
      <c r="GM141" s="66"/>
      <c r="GN141" s="66"/>
      <c r="GO141" s="66"/>
      <c r="GP141" s="66"/>
      <c r="GQ141" s="66"/>
      <c r="GR141" s="66"/>
      <c r="GS141" s="66"/>
      <c r="GT141" s="66"/>
      <c r="GU141" s="66"/>
      <c r="GV141" s="66"/>
      <c r="GW141" s="66"/>
      <c r="GX141" s="66"/>
      <c r="GY141" s="66"/>
      <c r="GZ141" s="66"/>
      <c r="HA141" s="66"/>
      <c r="HB141" s="66"/>
      <c r="HC141" s="66"/>
      <c r="HD141" s="66"/>
      <c r="HE141" s="66"/>
      <c r="HF141" s="66"/>
      <c r="HG141" s="66"/>
      <c r="HH141" s="66"/>
      <c r="HI141" s="66"/>
      <c r="HJ141" s="66"/>
      <c r="HK141" s="66"/>
      <c r="HL141" s="66"/>
      <c r="HM141" s="66"/>
      <c r="HN141" s="66"/>
      <c r="HO141" s="66"/>
      <c r="HP141" s="66"/>
      <c r="HQ141" s="66"/>
      <c r="HR141" s="66"/>
      <c r="HS141" s="66"/>
    </row>
    <row r="142" spans="1:227" x14ac:dyDescent="0.3">
      <c r="A142" s="26" t="s">
        <v>51</v>
      </c>
      <c r="B142" s="25"/>
      <c r="D142" s="66">
        <v>94</v>
      </c>
      <c r="E142" s="66">
        <v>114</v>
      </c>
      <c r="F142" s="66">
        <v>122</v>
      </c>
      <c r="G142" s="66">
        <v>105</v>
      </c>
      <c r="H142" s="66">
        <v>121</v>
      </c>
      <c r="I142" s="66">
        <v>112</v>
      </c>
      <c r="J142" s="66">
        <v>126</v>
      </c>
      <c r="K142" s="66">
        <v>73</v>
      </c>
      <c r="L142" s="66">
        <v>88</v>
      </c>
      <c r="M142" s="66">
        <v>94</v>
      </c>
      <c r="N142" s="66">
        <v>1.0127999999999999</v>
      </c>
      <c r="O142" s="67">
        <v>20.58</v>
      </c>
      <c r="P142" s="68">
        <f t="shared" ref="P142:P147" si="13">AVERAGE(D142:M142)*N142*O142</f>
        <v>2186.4751775999998</v>
      </c>
      <c r="Q142" s="69"/>
      <c r="R142" s="66">
        <v>267</v>
      </c>
      <c r="S142" s="66">
        <v>274</v>
      </c>
      <c r="T142" s="66">
        <v>302</v>
      </c>
      <c r="U142" s="66">
        <v>235</v>
      </c>
      <c r="V142" s="66">
        <v>189</v>
      </c>
      <c r="W142" s="66">
        <v>207</v>
      </c>
      <c r="X142" s="66">
        <v>270</v>
      </c>
      <c r="Y142" s="66">
        <v>275</v>
      </c>
      <c r="Z142" s="66">
        <v>262</v>
      </c>
      <c r="AA142" s="66">
        <v>309</v>
      </c>
      <c r="AB142" s="66">
        <v>1.0183</v>
      </c>
      <c r="AC142" s="67">
        <v>21.74</v>
      </c>
      <c r="AD142" s="68">
        <f t="shared" si="10"/>
        <v>5733.7010779999991</v>
      </c>
      <c r="AE142" s="66">
        <v>10222</v>
      </c>
      <c r="AF142" s="69"/>
      <c r="AG142" s="69"/>
      <c r="AH142" s="70"/>
      <c r="AI142" s="70"/>
      <c r="AJ142" s="71"/>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66"/>
      <c r="CS142" s="66"/>
      <c r="CT142" s="66"/>
      <c r="CU142" s="66"/>
      <c r="CV142" s="66"/>
      <c r="CW142" s="66"/>
      <c r="CX142" s="66"/>
      <c r="CY142" s="66"/>
      <c r="CZ142" s="66"/>
      <c r="DA142" s="66"/>
      <c r="DB142" s="66"/>
      <c r="DC142" s="66"/>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66"/>
      <c r="EC142" s="66"/>
      <c r="ED142" s="66"/>
      <c r="EE142" s="66"/>
      <c r="EF142" s="66"/>
      <c r="EG142" s="66"/>
      <c r="EH142" s="66"/>
      <c r="EI142" s="66"/>
      <c r="EJ142" s="66"/>
      <c r="EK142" s="66"/>
      <c r="EL142" s="66"/>
      <c r="EM142" s="66"/>
      <c r="EN142" s="66"/>
      <c r="EO142" s="66"/>
      <c r="EP142" s="66"/>
      <c r="EQ142" s="66"/>
      <c r="ER142" s="66"/>
      <c r="ES142" s="66"/>
      <c r="ET142" s="66"/>
      <c r="EU142" s="66"/>
      <c r="EV142" s="66"/>
      <c r="EW142" s="66"/>
      <c r="EX142" s="66"/>
      <c r="EY142" s="66"/>
      <c r="EZ142" s="66"/>
      <c r="FA142" s="66"/>
      <c r="FB142" s="66"/>
      <c r="FC142" s="66"/>
      <c r="FD142" s="66"/>
      <c r="FE142" s="66"/>
      <c r="FF142" s="66"/>
      <c r="FG142" s="66"/>
      <c r="FH142" s="66"/>
      <c r="FI142" s="66"/>
      <c r="FJ142" s="66"/>
      <c r="FK142" s="66"/>
      <c r="FL142" s="66"/>
      <c r="FM142" s="66"/>
      <c r="FN142" s="66"/>
      <c r="FO142" s="66"/>
      <c r="FP142" s="66"/>
      <c r="FQ142" s="66"/>
      <c r="FR142" s="66"/>
      <c r="FS142" s="66"/>
      <c r="FT142" s="66"/>
      <c r="FU142" s="66"/>
      <c r="FV142" s="66"/>
      <c r="FW142" s="66"/>
      <c r="FX142" s="66"/>
      <c r="FY142" s="66"/>
      <c r="FZ142" s="66"/>
      <c r="GA142" s="66"/>
      <c r="GB142" s="66"/>
      <c r="GC142" s="66"/>
      <c r="GD142" s="66"/>
      <c r="GE142" s="66"/>
      <c r="GF142" s="66"/>
      <c r="GG142" s="66"/>
      <c r="GH142" s="66"/>
      <c r="GI142" s="66"/>
      <c r="GJ142" s="66"/>
      <c r="GK142" s="66"/>
      <c r="GL142" s="66"/>
      <c r="GM142" s="66"/>
      <c r="GN142" s="66"/>
      <c r="GO142" s="66"/>
      <c r="GP142" s="66"/>
      <c r="GQ142" s="66"/>
      <c r="GR142" s="66"/>
      <c r="GS142" s="66"/>
      <c r="GT142" s="66"/>
      <c r="GU142" s="66"/>
      <c r="GV142" s="66"/>
      <c r="GW142" s="66"/>
      <c r="GX142" s="66"/>
      <c r="GY142" s="66"/>
      <c r="GZ142" s="66"/>
      <c r="HA142" s="66"/>
      <c r="HB142" s="66"/>
      <c r="HC142" s="66"/>
      <c r="HD142" s="66"/>
      <c r="HE142" s="66"/>
      <c r="HF142" s="66"/>
      <c r="HG142" s="66"/>
      <c r="HH142" s="66"/>
      <c r="HI142" s="66"/>
      <c r="HJ142" s="66"/>
      <c r="HK142" s="66"/>
      <c r="HL142" s="66"/>
      <c r="HM142" s="66"/>
      <c r="HN142" s="66"/>
      <c r="HO142" s="66"/>
      <c r="HP142" s="66"/>
      <c r="HQ142" s="66"/>
      <c r="HR142" s="66"/>
      <c r="HS142" s="66"/>
    </row>
    <row r="143" spans="1:227" x14ac:dyDescent="0.3">
      <c r="A143" s="26" t="s">
        <v>281</v>
      </c>
      <c r="B143" s="25"/>
      <c r="C143" s="29">
        <v>4202045</v>
      </c>
      <c r="D143" s="66">
        <v>290</v>
      </c>
      <c r="E143" s="66">
        <v>268</v>
      </c>
      <c r="F143" s="66">
        <v>250</v>
      </c>
      <c r="G143" s="66">
        <v>306</v>
      </c>
      <c r="H143" s="66">
        <v>323</v>
      </c>
      <c r="I143" s="66">
        <v>220</v>
      </c>
      <c r="J143" s="66">
        <v>226</v>
      </c>
      <c r="K143" s="66">
        <v>210</v>
      </c>
      <c r="L143" s="66">
        <v>263</v>
      </c>
      <c r="M143" s="66">
        <v>278</v>
      </c>
      <c r="N143" s="66">
        <v>1.0127999999999999</v>
      </c>
      <c r="O143" s="67">
        <v>20.58</v>
      </c>
      <c r="P143" s="68">
        <f t="shared" si="13"/>
        <v>5490.1578815999983</v>
      </c>
      <c r="Q143" s="69"/>
      <c r="R143" s="66">
        <v>511</v>
      </c>
      <c r="S143" s="66">
        <v>606</v>
      </c>
      <c r="T143" s="66">
        <v>468</v>
      </c>
      <c r="U143" s="66">
        <v>464</v>
      </c>
      <c r="V143" s="66">
        <v>353</v>
      </c>
      <c r="W143" s="66">
        <v>384</v>
      </c>
      <c r="X143" s="66">
        <v>529</v>
      </c>
      <c r="Y143" s="66">
        <v>479</v>
      </c>
      <c r="Z143" s="66">
        <v>412</v>
      </c>
      <c r="AA143" s="66">
        <v>451</v>
      </c>
      <c r="AB143" s="66">
        <v>1.0183</v>
      </c>
      <c r="AC143" s="67">
        <v>21.74</v>
      </c>
      <c r="AD143" s="68">
        <f t="shared" si="10"/>
        <v>10309.593019399999</v>
      </c>
      <c r="AE143" s="66">
        <v>27985</v>
      </c>
      <c r="AF143" s="69"/>
      <c r="AG143" s="69"/>
      <c r="AH143" s="70"/>
      <c r="AI143" s="70"/>
      <c r="AJ143" s="71"/>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c r="EH143" s="66"/>
      <c r="EI143" s="66"/>
      <c r="EJ143" s="66"/>
      <c r="EK143" s="66"/>
      <c r="EL143" s="66"/>
      <c r="EM143" s="66"/>
      <c r="EN143" s="66"/>
      <c r="EO143" s="66"/>
      <c r="EP143" s="66"/>
      <c r="EQ143" s="66"/>
      <c r="ER143" s="66"/>
      <c r="ES143" s="66"/>
      <c r="ET143" s="66"/>
      <c r="EU143" s="66"/>
      <c r="EV143" s="66"/>
      <c r="EW143" s="66"/>
      <c r="EX143" s="66"/>
      <c r="EY143" s="66"/>
      <c r="EZ143" s="66"/>
      <c r="FA143" s="66"/>
      <c r="FB143" s="66"/>
      <c r="FC143" s="66"/>
      <c r="FD143" s="66"/>
      <c r="FE143" s="66"/>
      <c r="FF143" s="66"/>
      <c r="FG143" s="66"/>
      <c r="FH143" s="66"/>
      <c r="FI143" s="66"/>
      <c r="FJ143" s="66"/>
      <c r="FK143" s="66"/>
      <c r="FL143" s="66"/>
      <c r="FM143" s="66"/>
      <c r="FN143" s="66"/>
      <c r="FO143" s="66"/>
      <c r="FP143" s="66"/>
      <c r="FQ143" s="66"/>
      <c r="FR143" s="66"/>
      <c r="FS143" s="66"/>
      <c r="FT143" s="66"/>
      <c r="FU143" s="66"/>
      <c r="FV143" s="66"/>
      <c r="FW143" s="66"/>
      <c r="FX143" s="66"/>
      <c r="FY143" s="66"/>
      <c r="FZ143" s="66"/>
      <c r="GA143" s="66"/>
      <c r="GB143" s="66"/>
      <c r="GC143" s="66"/>
      <c r="GD143" s="66"/>
      <c r="GE143" s="66"/>
      <c r="GF143" s="66"/>
      <c r="GG143" s="66"/>
      <c r="GH143" s="66"/>
      <c r="GI143" s="66"/>
      <c r="GJ143" s="66"/>
      <c r="GK143" s="66"/>
      <c r="GL143" s="66"/>
      <c r="GM143" s="66"/>
      <c r="GN143" s="66"/>
      <c r="GO143" s="66"/>
      <c r="GP143" s="66"/>
      <c r="GQ143" s="66"/>
      <c r="GR143" s="66"/>
      <c r="GS143" s="66"/>
      <c r="GT143" s="66"/>
      <c r="GU143" s="66"/>
      <c r="GV143" s="66"/>
      <c r="GW143" s="66"/>
      <c r="GX143" s="66"/>
      <c r="GY143" s="66"/>
      <c r="GZ143" s="66"/>
      <c r="HA143" s="66"/>
      <c r="HB143" s="66"/>
      <c r="HC143" s="66"/>
      <c r="HD143" s="66"/>
      <c r="HE143" s="66"/>
      <c r="HF143" s="66"/>
      <c r="HG143" s="66"/>
      <c r="HH143" s="66"/>
      <c r="HI143" s="66"/>
      <c r="HJ143" s="66"/>
      <c r="HK143" s="66"/>
      <c r="HL143" s="66"/>
      <c r="HM143" s="66"/>
      <c r="HN143" s="66"/>
      <c r="HO143" s="66"/>
      <c r="HP143" s="66"/>
      <c r="HQ143" s="66"/>
      <c r="HR143" s="66"/>
      <c r="HS143" s="66"/>
    </row>
    <row r="144" spans="1:227" x14ac:dyDescent="0.3">
      <c r="A144" s="26" t="s">
        <v>64</v>
      </c>
      <c r="B144" s="25"/>
      <c r="C144" s="29">
        <v>2578794</v>
      </c>
      <c r="D144" s="66">
        <v>450</v>
      </c>
      <c r="E144" s="66">
        <v>410</v>
      </c>
      <c r="F144" s="66">
        <v>402</v>
      </c>
      <c r="G144" s="66">
        <v>387</v>
      </c>
      <c r="H144" s="66">
        <v>453</v>
      </c>
      <c r="I144" s="66">
        <v>336</v>
      </c>
      <c r="J144" s="66">
        <v>364</v>
      </c>
      <c r="K144" s="66">
        <v>397</v>
      </c>
      <c r="L144" s="66">
        <v>425</v>
      </c>
      <c r="M144" s="66">
        <v>454</v>
      </c>
      <c r="N144" s="66">
        <v>1.0127999999999999</v>
      </c>
      <c r="O144" s="67">
        <v>20.58</v>
      </c>
      <c r="P144" s="68">
        <f t="shared" si="13"/>
        <v>8499.9483071999985</v>
      </c>
      <c r="Q144" s="69"/>
      <c r="R144" s="66">
        <v>557</v>
      </c>
      <c r="S144" s="66">
        <v>582</v>
      </c>
      <c r="T144" s="66">
        <v>549</v>
      </c>
      <c r="U144" s="66">
        <v>484</v>
      </c>
      <c r="V144" s="66">
        <v>402</v>
      </c>
      <c r="W144" s="66">
        <v>402</v>
      </c>
      <c r="X144" s="66">
        <v>468</v>
      </c>
      <c r="Y144" s="66">
        <v>460</v>
      </c>
      <c r="Z144" s="66">
        <v>457</v>
      </c>
      <c r="AA144" s="66">
        <v>436</v>
      </c>
      <c r="AB144" s="66">
        <v>1.0183</v>
      </c>
      <c r="AC144" s="67">
        <v>21.74</v>
      </c>
      <c r="AD144" s="68">
        <f t="shared" si="10"/>
        <v>10619.522807399999</v>
      </c>
      <c r="AE144" s="66">
        <v>17169</v>
      </c>
      <c r="AF144" s="69"/>
      <c r="AG144" s="69"/>
      <c r="AH144" s="70"/>
      <c r="AI144" s="70"/>
      <c r="AJ144" s="71"/>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66"/>
      <c r="EJ144" s="66"/>
      <c r="EK144" s="66"/>
      <c r="EL144" s="66"/>
      <c r="EM144" s="66"/>
      <c r="EN144" s="66"/>
      <c r="EO144" s="66"/>
      <c r="EP144" s="66"/>
      <c r="EQ144" s="66"/>
      <c r="ER144" s="66"/>
      <c r="ES144" s="66"/>
      <c r="ET144" s="66"/>
      <c r="EU144" s="66"/>
      <c r="EV144" s="66"/>
      <c r="EW144" s="66"/>
      <c r="EX144" s="66"/>
      <c r="EY144" s="66"/>
      <c r="EZ144" s="66"/>
      <c r="FA144" s="66"/>
      <c r="FB144" s="66"/>
      <c r="FC144" s="66"/>
      <c r="FD144" s="66"/>
      <c r="FE144" s="66"/>
      <c r="FF144" s="66"/>
      <c r="FG144" s="66"/>
      <c r="FH144" s="66"/>
      <c r="FI144" s="66"/>
      <c r="FJ144" s="66"/>
      <c r="FK144" s="66"/>
      <c r="FL144" s="66"/>
      <c r="FM144" s="66"/>
      <c r="FN144" s="66"/>
      <c r="FO144" s="66"/>
      <c r="FP144" s="66"/>
      <c r="FQ144" s="66"/>
      <c r="FR144" s="66"/>
      <c r="FS144" s="66"/>
      <c r="FT144" s="66"/>
      <c r="FU144" s="66"/>
      <c r="FV144" s="66"/>
      <c r="FW144" s="66"/>
      <c r="FX144" s="66"/>
      <c r="FY144" s="66"/>
      <c r="FZ144" s="66"/>
      <c r="GA144" s="66"/>
      <c r="GB144" s="66"/>
      <c r="GC144" s="66"/>
      <c r="GD144" s="66"/>
      <c r="GE144" s="66"/>
      <c r="GF144" s="66"/>
      <c r="GG144" s="66"/>
      <c r="GH144" s="66"/>
      <c r="GI144" s="66"/>
      <c r="GJ144" s="66"/>
      <c r="GK144" s="66"/>
      <c r="GL144" s="66"/>
      <c r="GM144" s="66"/>
      <c r="GN144" s="66"/>
      <c r="GO144" s="66"/>
      <c r="GP144" s="66"/>
      <c r="GQ144" s="66"/>
      <c r="GR144" s="66"/>
      <c r="GS144" s="66"/>
      <c r="GT144" s="66"/>
      <c r="GU144" s="66"/>
      <c r="GV144" s="66"/>
      <c r="GW144" s="66"/>
      <c r="GX144" s="66"/>
      <c r="GY144" s="66"/>
      <c r="GZ144" s="66"/>
      <c r="HA144" s="66"/>
      <c r="HB144" s="66"/>
      <c r="HC144" s="66"/>
      <c r="HD144" s="66"/>
      <c r="HE144" s="66"/>
      <c r="HF144" s="66"/>
      <c r="HG144" s="66"/>
      <c r="HH144" s="66"/>
      <c r="HI144" s="66"/>
      <c r="HJ144" s="66"/>
      <c r="HK144" s="66"/>
      <c r="HL144" s="66"/>
      <c r="HM144" s="66"/>
      <c r="HN144" s="66"/>
      <c r="HO144" s="66"/>
      <c r="HP144" s="66"/>
      <c r="HQ144" s="66"/>
      <c r="HR144" s="66"/>
      <c r="HS144" s="66"/>
    </row>
    <row r="145" spans="1:227" x14ac:dyDescent="0.3">
      <c r="A145" s="26" t="s">
        <v>231</v>
      </c>
      <c r="B145" s="25"/>
      <c r="C145" s="29">
        <v>2548920</v>
      </c>
      <c r="D145" s="66">
        <v>298</v>
      </c>
      <c r="E145" s="66">
        <v>279</v>
      </c>
      <c r="F145" s="66">
        <v>232</v>
      </c>
      <c r="G145" s="66">
        <v>249</v>
      </c>
      <c r="H145" s="66">
        <v>233</v>
      </c>
      <c r="I145" s="66">
        <v>161</v>
      </c>
      <c r="J145" s="66">
        <v>177</v>
      </c>
      <c r="K145" s="66">
        <v>285</v>
      </c>
      <c r="L145" s="66">
        <v>179</v>
      </c>
      <c r="M145" s="66">
        <v>193</v>
      </c>
      <c r="N145" s="66">
        <v>1.0127999999999999</v>
      </c>
      <c r="O145" s="67">
        <v>20.58</v>
      </c>
      <c r="P145" s="68">
        <f t="shared" si="13"/>
        <v>4764.8067263999992</v>
      </c>
      <c r="Q145" s="69"/>
      <c r="R145" s="66">
        <v>410</v>
      </c>
      <c r="S145" s="66">
        <v>469</v>
      </c>
      <c r="T145" s="66">
        <v>348</v>
      </c>
      <c r="U145" s="66">
        <v>290</v>
      </c>
      <c r="V145" s="66">
        <v>299</v>
      </c>
      <c r="W145" s="66">
        <v>303</v>
      </c>
      <c r="X145" s="66">
        <v>376</v>
      </c>
      <c r="Y145" s="66">
        <v>317</v>
      </c>
      <c r="Z145" s="66">
        <v>360</v>
      </c>
      <c r="AA145" s="66">
        <v>403</v>
      </c>
      <c r="AB145" s="66">
        <v>1.0183</v>
      </c>
      <c r="AC145" s="67">
        <v>21.74</v>
      </c>
      <c r="AD145" s="68">
        <f t="shared" si="10"/>
        <v>7914.2785149999991</v>
      </c>
      <c r="AE145" s="66">
        <v>1462</v>
      </c>
      <c r="AF145" s="69"/>
      <c r="AG145" s="69"/>
      <c r="AH145" s="70"/>
      <c r="AI145" s="70"/>
      <c r="AJ145" s="71"/>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66"/>
      <c r="EJ145" s="66"/>
      <c r="EK145" s="66"/>
      <c r="EL145" s="66"/>
      <c r="EM145" s="66"/>
      <c r="EN145" s="66"/>
      <c r="EO145" s="66"/>
      <c r="EP145" s="66"/>
      <c r="EQ145" s="66"/>
      <c r="ER145" s="66"/>
      <c r="ES145" s="66"/>
      <c r="ET145" s="66"/>
      <c r="EU145" s="66"/>
      <c r="EV145" s="66"/>
      <c r="EW145" s="66"/>
      <c r="EX145" s="66"/>
      <c r="EY145" s="66"/>
      <c r="EZ145" s="66"/>
      <c r="FA145" s="66"/>
      <c r="FB145" s="66"/>
      <c r="FC145" s="66"/>
      <c r="FD145" s="66"/>
      <c r="FE145" s="66"/>
      <c r="FF145" s="66"/>
      <c r="FG145" s="66"/>
      <c r="FH145" s="66"/>
      <c r="FI145" s="66"/>
      <c r="FJ145" s="66"/>
      <c r="FK145" s="66"/>
      <c r="FL145" s="66"/>
      <c r="FM145" s="66"/>
      <c r="FN145" s="66"/>
      <c r="FO145" s="66"/>
      <c r="FP145" s="66"/>
      <c r="FQ145" s="66"/>
      <c r="FR145" s="66"/>
      <c r="FS145" s="66"/>
      <c r="FT145" s="66"/>
      <c r="FU145" s="66"/>
      <c r="FV145" s="66"/>
      <c r="FW145" s="66"/>
      <c r="FX145" s="66"/>
      <c r="FY145" s="66"/>
      <c r="FZ145" s="66"/>
      <c r="GA145" s="66"/>
      <c r="GB145" s="66"/>
      <c r="GC145" s="66"/>
      <c r="GD145" s="66"/>
      <c r="GE145" s="66"/>
      <c r="GF145" s="66"/>
      <c r="GG145" s="66"/>
      <c r="GH145" s="66"/>
      <c r="GI145" s="66"/>
      <c r="GJ145" s="66"/>
      <c r="GK145" s="66"/>
      <c r="GL145" s="66"/>
      <c r="GM145" s="66"/>
      <c r="GN145" s="66"/>
      <c r="GO145" s="66"/>
      <c r="GP145" s="66"/>
      <c r="GQ145" s="66"/>
      <c r="GR145" s="66"/>
      <c r="GS145" s="66"/>
      <c r="GT145" s="66"/>
      <c r="GU145" s="66"/>
      <c r="GV145" s="66"/>
      <c r="GW145" s="66"/>
      <c r="GX145" s="66"/>
      <c r="GY145" s="66"/>
      <c r="GZ145" s="66"/>
      <c r="HA145" s="66"/>
      <c r="HB145" s="66"/>
      <c r="HC145" s="66"/>
      <c r="HD145" s="66"/>
      <c r="HE145" s="66"/>
      <c r="HF145" s="66"/>
      <c r="HG145" s="66"/>
      <c r="HH145" s="66"/>
      <c r="HI145" s="66"/>
      <c r="HJ145" s="66"/>
      <c r="HK145" s="66"/>
      <c r="HL145" s="66"/>
      <c r="HM145" s="66"/>
      <c r="HN145" s="66"/>
      <c r="HO145" s="66"/>
      <c r="HP145" s="66"/>
      <c r="HQ145" s="66"/>
      <c r="HR145" s="66"/>
      <c r="HS145" s="66"/>
    </row>
    <row r="146" spans="1:227" x14ac:dyDescent="0.3">
      <c r="A146" s="26" t="s">
        <v>284</v>
      </c>
      <c r="B146" s="25"/>
      <c r="C146" s="29">
        <v>3484320</v>
      </c>
      <c r="D146" s="66">
        <v>167</v>
      </c>
      <c r="E146" s="66">
        <v>136</v>
      </c>
      <c r="F146" s="66">
        <v>137</v>
      </c>
      <c r="G146" s="66">
        <v>152</v>
      </c>
      <c r="H146" s="66">
        <v>159</v>
      </c>
      <c r="I146" s="66">
        <v>133</v>
      </c>
      <c r="J146" s="66">
        <v>145</v>
      </c>
      <c r="K146" s="66">
        <v>160</v>
      </c>
      <c r="L146" s="66">
        <v>188</v>
      </c>
      <c r="M146" s="66">
        <v>153</v>
      </c>
      <c r="N146" s="66">
        <v>1.0127999999999999</v>
      </c>
      <c r="O146" s="67">
        <v>20.58</v>
      </c>
      <c r="P146" s="68">
        <f t="shared" si="13"/>
        <v>3189.0438719999993</v>
      </c>
      <c r="Q146" s="69"/>
      <c r="R146" s="66">
        <v>331</v>
      </c>
      <c r="S146" s="66">
        <v>398</v>
      </c>
      <c r="T146" s="66">
        <v>277</v>
      </c>
      <c r="U146" s="66">
        <v>223</v>
      </c>
      <c r="V146" s="66">
        <v>251</v>
      </c>
      <c r="W146" s="66">
        <v>257</v>
      </c>
      <c r="X146" s="66">
        <v>249</v>
      </c>
      <c r="Y146" s="66">
        <v>276</v>
      </c>
      <c r="Z146" s="66">
        <v>281</v>
      </c>
      <c r="AA146" s="66">
        <v>284</v>
      </c>
      <c r="AB146" s="66">
        <v>1.0183</v>
      </c>
      <c r="AC146" s="67">
        <v>21.74</v>
      </c>
      <c r="AD146" s="68">
        <f t="shared" si="10"/>
        <v>6258.3679333999989</v>
      </c>
      <c r="AE146" s="66">
        <v>10196</v>
      </c>
      <c r="AF146" s="69"/>
      <c r="AG146" s="69"/>
      <c r="AH146" s="70"/>
      <c r="AI146" s="70"/>
      <c r="AJ146" s="71"/>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c r="EH146" s="66"/>
      <c r="EI146" s="66"/>
      <c r="EJ146" s="66"/>
      <c r="EK146" s="66"/>
      <c r="EL146" s="66"/>
      <c r="EM146" s="66"/>
      <c r="EN146" s="66"/>
      <c r="EO146" s="66"/>
      <c r="EP146" s="66"/>
      <c r="EQ146" s="66"/>
      <c r="ER146" s="66"/>
      <c r="ES146" s="66"/>
      <c r="ET146" s="66"/>
      <c r="EU146" s="66"/>
      <c r="EV146" s="66"/>
      <c r="EW146" s="66"/>
      <c r="EX146" s="66"/>
      <c r="EY146" s="66"/>
      <c r="EZ146" s="66"/>
      <c r="FA146" s="66"/>
      <c r="FB146" s="66"/>
      <c r="FC146" s="66"/>
      <c r="FD146" s="66"/>
      <c r="FE146" s="66"/>
      <c r="FF146" s="66"/>
      <c r="FG146" s="66"/>
      <c r="FH146" s="66"/>
      <c r="FI146" s="66"/>
      <c r="FJ146" s="66"/>
      <c r="FK146" s="66"/>
      <c r="FL146" s="66"/>
      <c r="FM146" s="66"/>
      <c r="FN146" s="66"/>
      <c r="FO146" s="66"/>
      <c r="FP146" s="66"/>
      <c r="FQ146" s="66"/>
      <c r="FR146" s="66"/>
      <c r="FS146" s="66"/>
      <c r="FT146" s="66"/>
      <c r="FU146" s="66"/>
      <c r="FV146" s="66"/>
      <c r="FW146" s="66"/>
      <c r="FX146" s="66"/>
      <c r="FY146" s="66"/>
      <c r="FZ146" s="66"/>
      <c r="GA146" s="66"/>
      <c r="GB146" s="66"/>
      <c r="GC146" s="66"/>
      <c r="GD146" s="66"/>
      <c r="GE146" s="66"/>
      <c r="GF146" s="66"/>
      <c r="GG146" s="66"/>
      <c r="GH146" s="66"/>
      <c r="GI146" s="66"/>
      <c r="GJ146" s="66"/>
      <c r="GK146" s="66"/>
      <c r="GL146" s="66"/>
      <c r="GM146" s="66"/>
      <c r="GN146" s="66"/>
      <c r="GO146" s="66"/>
      <c r="GP146" s="66"/>
      <c r="GQ146" s="66"/>
      <c r="GR146" s="66"/>
      <c r="GS146" s="66"/>
      <c r="GT146" s="66"/>
      <c r="GU146" s="66"/>
      <c r="GV146" s="66"/>
      <c r="GW146" s="66"/>
      <c r="GX146" s="66"/>
      <c r="GY146" s="66"/>
      <c r="GZ146" s="66"/>
      <c r="HA146" s="66"/>
      <c r="HB146" s="66"/>
      <c r="HC146" s="66"/>
      <c r="HD146" s="66"/>
      <c r="HE146" s="66"/>
      <c r="HF146" s="66"/>
      <c r="HG146" s="66"/>
      <c r="HH146" s="66"/>
      <c r="HI146" s="66"/>
      <c r="HJ146" s="66"/>
      <c r="HK146" s="66"/>
      <c r="HL146" s="66"/>
      <c r="HM146" s="66"/>
      <c r="HN146" s="66"/>
      <c r="HO146" s="66"/>
      <c r="HP146" s="66"/>
      <c r="HQ146" s="66"/>
      <c r="HR146" s="66"/>
      <c r="HS146" s="66"/>
    </row>
    <row r="147" spans="1:227" x14ac:dyDescent="0.3">
      <c r="A147" s="26" t="s">
        <v>52</v>
      </c>
      <c r="B147" s="25"/>
      <c r="C147" s="29">
        <v>689280</v>
      </c>
      <c r="D147" s="66">
        <v>1019</v>
      </c>
      <c r="E147" s="66">
        <v>1062</v>
      </c>
      <c r="F147" s="66">
        <v>983</v>
      </c>
      <c r="G147" s="66">
        <v>1048</v>
      </c>
      <c r="H147" s="66">
        <v>937</v>
      </c>
      <c r="I147" s="66">
        <v>646</v>
      </c>
      <c r="J147" s="66">
        <v>624</v>
      </c>
      <c r="K147" s="66">
        <v>731</v>
      </c>
      <c r="L147" s="66">
        <v>691</v>
      </c>
      <c r="M147" s="66">
        <v>841</v>
      </c>
      <c r="N147" s="66">
        <v>1.0127999999999999</v>
      </c>
      <c r="O147" s="67">
        <v>20.58</v>
      </c>
      <c r="P147" s="68">
        <f t="shared" si="13"/>
        <v>17887.826476799997</v>
      </c>
      <c r="Q147" s="69"/>
      <c r="R147" s="66">
        <v>1272</v>
      </c>
      <c r="S147" s="66">
        <v>1496</v>
      </c>
      <c r="T147" s="66">
        <v>1208</v>
      </c>
      <c r="U147" s="66">
        <v>1136</v>
      </c>
      <c r="V147" s="66">
        <v>918</v>
      </c>
      <c r="W147" s="66">
        <v>1005</v>
      </c>
      <c r="X147" s="66">
        <v>1297</v>
      </c>
      <c r="Y147" s="66">
        <v>1207</v>
      </c>
      <c r="Z147" s="66">
        <v>1173</v>
      </c>
      <c r="AA147" s="66">
        <v>1197</v>
      </c>
      <c r="AB147" s="66">
        <v>1.0183</v>
      </c>
      <c r="AC147" s="67">
        <v>21.74</v>
      </c>
      <c r="AD147" s="68">
        <f t="shared" si="10"/>
        <v>26363.956037800002</v>
      </c>
      <c r="AE147" s="66">
        <v>23666</v>
      </c>
      <c r="AF147" s="69"/>
      <c r="AG147" s="69"/>
      <c r="AH147" s="70"/>
      <c r="AI147" s="70"/>
      <c r="AJ147" s="71"/>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6"/>
      <c r="CL147" s="66"/>
      <c r="CM147" s="66"/>
      <c r="CN147" s="66"/>
      <c r="CO147" s="66"/>
      <c r="CP147" s="66"/>
      <c r="CQ147" s="66"/>
      <c r="CR147" s="66"/>
      <c r="CS147" s="66"/>
      <c r="CT147" s="66"/>
      <c r="CU147" s="66"/>
      <c r="CV147" s="66"/>
      <c r="CW147" s="66"/>
      <c r="CX147" s="66"/>
      <c r="CY147" s="66"/>
      <c r="CZ147" s="66"/>
      <c r="DA147" s="66"/>
      <c r="DB147" s="66"/>
      <c r="DC147" s="66"/>
      <c r="DD147" s="66"/>
      <c r="DE147" s="66"/>
      <c r="DF147" s="66"/>
      <c r="DG147" s="66"/>
      <c r="DH147" s="66"/>
      <c r="DI147" s="66"/>
      <c r="DJ147" s="66"/>
      <c r="DK147" s="66"/>
      <c r="DL147" s="66"/>
      <c r="DM147" s="66"/>
      <c r="DN147" s="66"/>
      <c r="DO147" s="66"/>
      <c r="DP147" s="66"/>
      <c r="DQ147" s="66"/>
      <c r="DR147" s="66"/>
      <c r="DS147" s="66"/>
      <c r="DT147" s="66"/>
      <c r="DU147" s="66"/>
      <c r="DV147" s="66"/>
      <c r="DW147" s="66"/>
      <c r="DX147" s="66"/>
      <c r="DY147" s="66"/>
      <c r="DZ147" s="66"/>
      <c r="EA147" s="66"/>
      <c r="EB147" s="66"/>
      <c r="EC147" s="66"/>
      <c r="ED147" s="66"/>
      <c r="EE147" s="66"/>
      <c r="EF147" s="66"/>
      <c r="EG147" s="66"/>
      <c r="EH147" s="66"/>
      <c r="EI147" s="66"/>
      <c r="EJ147" s="66"/>
      <c r="EK147" s="66"/>
      <c r="EL147" s="66"/>
      <c r="EM147" s="66"/>
      <c r="EN147" s="66"/>
      <c r="EO147" s="66"/>
      <c r="EP147" s="66"/>
      <c r="EQ147" s="66"/>
      <c r="ER147" s="66"/>
      <c r="ES147" s="66"/>
      <c r="ET147" s="66"/>
      <c r="EU147" s="66"/>
      <c r="EV147" s="66"/>
      <c r="EW147" s="66"/>
      <c r="EX147" s="66"/>
      <c r="EY147" s="66"/>
      <c r="EZ147" s="66"/>
      <c r="FA147" s="66"/>
      <c r="FB147" s="66"/>
      <c r="FC147" s="66"/>
      <c r="FD147" s="66"/>
      <c r="FE147" s="66"/>
      <c r="FF147" s="66"/>
      <c r="FG147" s="66"/>
      <c r="FH147" s="66"/>
      <c r="FI147" s="66"/>
      <c r="FJ147" s="66"/>
      <c r="FK147" s="66"/>
      <c r="FL147" s="66"/>
      <c r="FM147" s="66"/>
      <c r="FN147" s="66"/>
      <c r="FO147" s="66"/>
      <c r="FP147" s="66"/>
      <c r="FQ147" s="66"/>
      <c r="FR147" s="66"/>
      <c r="FS147" s="66"/>
      <c r="FT147" s="66"/>
      <c r="FU147" s="66"/>
      <c r="FV147" s="66"/>
      <c r="FW147" s="66"/>
      <c r="FX147" s="66"/>
      <c r="FY147" s="66"/>
      <c r="FZ147" s="66"/>
      <c r="GA147" s="66"/>
      <c r="GB147" s="66"/>
      <c r="GC147" s="66"/>
      <c r="GD147" s="66"/>
      <c r="GE147" s="66"/>
      <c r="GF147" s="66"/>
      <c r="GG147" s="66"/>
      <c r="GH147" s="66"/>
      <c r="GI147" s="66"/>
      <c r="GJ147" s="66"/>
      <c r="GK147" s="66"/>
      <c r="GL147" s="66"/>
      <c r="GM147" s="66"/>
      <c r="GN147" s="66"/>
      <c r="GO147" s="66"/>
      <c r="GP147" s="66"/>
      <c r="GQ147" s="66"/>
      <c r="GR147" s="66"/>
      <c r="GS147" s="66"/>
      <c r="GT147" s="66"/>
      <c r="GU147" s="66"/>
      <c r="GV147" s="66"/>
      <c r="GW147" s="66"/>
      <c r="GX147" s="66"/>
      <c r="GY147" s="66"/>
      <c r="GZ147" s="66"/>
      <c r="HA147" s="66"/>
      <c r="HB147" s="66"/>
      <c r="HC147" s="66"/>
      <c r="HD147" s="66"/>
      <c r="HE147" s="66"/>
      <c r="HF147" s="66"/>
      <c r="HG147" s="66"/>
      <c r="HH147" s="66"/>
      <c r="HI147" s="66"/>
      <c r="HJ147" s="66"/>
      <c r="HK147" s="66"/>
      <c r="HL147" s="66"/>
      <c r="HM147" s="66"/>
      <c r="HN147" s="66"/>
      <c r="HO147" s="66"/>
      <c r="HP147" s="66"/>
      <c r="HQ147" s="66"/>
      <c r="HR147" s="66"/>
      <c r="HS147" s="66"/>
    </row>
    <row r="148" spans="1:227" x14ac:dyDescent="0.3">
      <c r="A148" s="26" t="s">
        <v>286</v>
      </c>
      <c r="B148" s="25"/>
      <c r="C148" s="29">
        <v>1758473</v>
      </c>
      <c r="D148" s="66"/>
      <c r="E148" s="66"/>
      <c r="F148" s="66"/>
      <c r="G148" s="66"/>
      <c r="H148" s="66"/>
      <c r="I148" s="66"/>
      <c r="J148" s="66"/>
      <c r="K148" s="66"/>
      <c r="L148" s="66"/>
      <c r="M148" s="66"/>
      <c r="N148" s="66">
        <v>1.0127999999999999</v>
      </c>
      <c r="O148" s="67">
        <v>20.58</v>
      </c>
      <c r="P148" s="68"/>
      <c r="Q148" s="69"/>
      <c r="R148" s="66">
        <v>438</v>
      </c>
      <c r="S148" s="70">
        <v>438</v>
      </c>
      <c r="T148" s="70">
        <v>438</v>
      </c>
      <c r="U148" s="70">
        <v>438</v>
      </c>
      <c r="V148" s="70">
        <v>438</v>
      </c>
      <c r="W148" s="70">
        <v>438</v>
      </c>
      <c r="X148" s="66">
        <v>252</v>
      </c>
      <c r="Y148" s="66">
        <v>583</v>
      </c>
      <c r="Z148" s="66">
        <v>449</v>
      </c>
      <c r="AA148" s="66">
        <v>469</v>
      </c>
      <c r="AB148" s="66">
        <v>1.0183</v>
      </c>
      <c r="AC148" s="67">
        <v>21.74</v>
      </c>
      <c r="AD148" s="68">
        <f t="shared" si="10"/>
        <v>9698.5885801999993</v>
      </c>
      <c r="AE148" s="66">
        <v>22320</v>
      </c>
      <c r="AF148" s="69"/>
      <c r="AG148" s="69"/>
      <c r="AH148" s="70"/>
      <c r="AI148" s="70"/>
      <c r="AJ148" s="71"/>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c r="CV148" s="66"/>
      <c r="CW148" s="66"/>
      <c r="CX148" s="66"/>
      <c r="CY148" s="66"/>
      <c r="CZ148" s="66"/>
      <c r="DA148" s="66"/>
      <c r="DB148" s="66"/>
      <c r="DC148" s="66"/>
      <c r="DD148" s="66"/>
      <c r="DE148" s="66"/>
      <c r="DF148" s="66"/>
      <c r="DG148" s="66"/>
      <c r="DH148" s="66"/>
      <c r="DI148" s="66"/>
      <c r="DJ148" s="66"/>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c r="EH148" s="66"/>
      <c r="EI148" s="66"/>
      <c r="EJ148" s="66"/>
      <c r="EK148" s="66"/>
      <c r="EL148" s="66"/>
      <c r="EM148" s="66"/>
      <c r="EN148" s="66"/>
      <c r="EO148" s="66"/>
      <c r="EP148" s="66"/>
      <c r="EQ148" s="66"/>
      <c r="ER148" s="66"/>
      <c r="ES148" s="66"/>
      <c r="ET148" s="66"/>
      <c r="EU148" s="66"/>
      <c r="EV148" s="66"/>
      <c r="EW148" s="66"/>
      <c r="EX148" s="66"/>
      <c r="EY148" s="66"/>
      <c r="EZ148" s="66"/>
      <c r="FA148" s="66"/>
      <c r="FB148" s="66"/>
      <c r="FC148" s="66"/>
      <c r="FD148" s="66"/>
      <c r="FE148" s="66"/>
      <c r="FF148" s="66"/>
      <c r="FG148" s="66"/>
      <c r="FH148" s="66"/>
      <c r="FI148" s="66"/>
      <c r="FJ148" s="66"/>
      <c r="FK148" s="66"/>
      <c r="FL148" s="66"/>
      <c r="FM148" s="66"/>
      <c r="FN148" s="66"/>
      <c r="FO148" s="66"/>
      <c r="FP148" s="66"/>
      <c r="FQ148" s="66"/>
      <c r="FR148" s="66"/>
      <c r="FS148" s="66"/>
      <c r="FT148" s="66"/>
      <c r="FU148" s="66"/>
      <c r="FV148" s="66"/>
      <c r="FW148" s="66"/>
      <c r="FX148" s="66"/>
      <c r="FY148" s="66"/>
      <c r="FZ148" s="66"/>
      <c r="GA148" s="66"/>
      <c r="GB148" s="66"/>
      <c r="GC148" s="66"/>
      <c r="GD148" s="66"/>
      <c r="GE148" s="66"/>
      <c r="GF148" s="66"/>
      <c r="GG148" s="66"/>
      <c r="GH148" s="66"/>
      <c r="GI148" s="66"/>
      <c r="GJ148" s="66"/>
      <c r="GK148" s="66"/>
      <c r="GL148" s="66"/>
      <c r="GM148" s="66"/>
      <c r="GN148" s="66"/>
      <c r="GO148" s="66"/>
      <c r="GP148" s="66"/>
      <c r="GQ148" s="66"/>
      <c r="GR148" s="66"/>
      <c r="GS148" s="66"/>
      <c r="GT148" s="66"/>
      <c r="GU148" s="66"/>
      <c r="GV148" s="66"/>
      <c r="GW148" s="66"/>
      <c r="GX148" s="66"/>
      <c r="GY148" s="66"/>
      <c r="GZ148" s="66"/>
      <c r="HA148" s="66"/>
      <c r="HB148" s="66"/>
      <c r="HC148" s="66"/>
      <c r="HD148" s="66"/>
      <c r="HE148" s="66"/>
      <c r="HF148" s="66"/>
      <c r="HG148" s="66"/>
      <c r="HH148" s="66"/>
      <c r="HI148" s="66"/>
      <c r="HJ148" s="66"/>
      <c r="HK148" s="66"/>
      <c r="HL148" s="66"/>
      <c r="HM148" s="66"/>
      <c r="HN148" s="66"/>
      <c r="HO148" s="66"/>
      <c r="HP148" s="66"/>
      <c r="HQ148" s="66"/>
      <c r="HR148" s="66"/>
      <c r="HS148" s="66"/>
    </row>
    <row r="149" spans="1:227" x14ac:dyDescent="0.3">
      <c r="A149" s="26" t="s">
        <v>237</v>
      </c>
      <c r="B149" s="25"/>
      <c r="C149" s="29">
        <v>295705</v>
      </c>
      <c r="D149" s="66">
        <v>445</v>
      </c>
      <c r="E149" s="66">
        <v>453</v>
      </c>
      <c r="F149" s="66">
        <v>430</v>
      </c>
      <c r="G149" s="66">
        <v>428</v>
      </c>
      <c r="H149" s="66">
        <v>491</v>
      </c>
      <c r="I149" s="66">
        <v>361</v>
      </c>
      <c r="J149" s="66">
        <v>367</v>
      </c>
      <c r="K149" s="66">
        <v>432</v>
      </c>
      <c r="L149" s="66">
        <v>482</v>
      </c>
      <c r="M149" s="66">
        <v>460</v>
      </c>
      <c r="N149" s="66">
        <v>1.0127999999999999</v>
      </c>
      <c r="O149" s="67">
        <v>20.58</v>
      </c>
      <c r="P149" s="68">
        <f>AVERAGE(D149:M149)*N149*O149</f>
        <v>9064.8050975999977</v>
      </c>
      <c r="Q149" s="69"/>
      <c r="R149" s="66">
        <v>566</v>
      </c>
      <c r="S149" s="66">
        <v>542</v>
      </c>
      <c r="T149" s="66">
        <v>425</v>
      </c>
      <c r="U149" s="66">
        <v>439</v>
      </c>
      <c r="V149" s="66">
        <v>388</v>
      </c>
      <c r="W149" s="66">
        <v>344</v>
      </c>
      <c r="X149" s="66">
        <v>530</v>
      </c>
      <c r="Y149" s="66">
        <v>476</v>
      </c>
      <c r="Z149" s="66">
        <v>365</v>
      </c>
      <c r="AA149" s="66">
        <v>480</v>
      </c>
      <c r="AB149" s="66">
        <v>1.0183</v>
      </c>
      <c r="AC149" s="67">
        <v>21.74</v>
      </c>
      <c r="AD149" s="68">
        <f t="shared" si="10"/>
        <v>10083.787031</v>
      </c>
      <c r="AE149" s="66">
        <v>8828</v>
      </c>
      <c r="AF149" s="69"/>
      <c r="AG149" s="69"/>
      <c r="AH149" s="70"/>
      <c r="AI149" s="70"/>
      <c r="AJ149" s="71"/>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c r="EO149" s="66"/>
      <c r="EP149" s="66"/>
      <c r="EQ149" s="66"/>
      <c r="ER149" s="66"/>
      <c r="ES149" s="66"/>
      <c r="ET149" s="66"/>
      <c r="EU149" s="66"/>
      <c r="EV149" s="66"/>
      <c r="EW149" s="66"/>
      <c r="EX149" s="66"/>
      <c r="EY149" s="66"/>
      <c r="EZ149" s="66"/>
      <c r="FA149" s="66"/>
      <c r="FB149" s="66"/>
      <c r="FC149" s="66"/>
      <c r="FD149" s="66"/>
      <c r="FE149" s="66"/>
      <c r="FF149" s="66"/>
      <c r="FG149" s="66"/>
      <c r="FH149" s="66"/>
      <c r="FI149" s="66"/>
      <c r="FJ149" s="66"/>
      <c r="FK149" s="66"/>
      <c r="FL149" s="66"/>
      <c r="FM149" s="66"/>
      <c r="FN149" s="66"/>
      <c r="FO149" s="66"/>
      <c r="FP149" s="66"/>
      <c r="FQ149" s="66"/>
      <c r="FR149" s="66"/>
      <c r="FS149" s="66"/>
      <c r="FT149" s="66"/>
      <c r="FU149" s="66"/>
      <c r="FV149" s="66"/>
      <c r="FW149" s="66"/>
      <c r="FX149" s="66"/>
      <c r="FY149" s="66"/>
      <c r="FZ149" s="66"/>
      <c r="GA149" s="66"/>
      <c r="GB149" s="66"/>
      <c r="GC149" s="66"/>
      <c r="GD149" s="66"/>
      <c r="GE149" s="66"/>
      <c r="GF149" s="66"/>
      <c r="GG149" s="66"/>
      <c r="GH149" s="66"/>
      <c r="GI149" s="66"/>
      <c r="GJ149" s="66"/>
      <c r="GK149" s="66"/>
      <c r="GL149" s="66"/>
      <c r="GM149" s="66"/>
      <c r="GN149" s="66"/>
      <c r="GO149" s="66"/>
      <c r="GP149" s="66"/>
      <c r="GQ149" s="66"/>
      <c r="GR149" s="66"/>
      <c r="GS149" s="66"/>
      <c r="GT149" s="66"/>
      <c r="GU149" s="66"/>
      <c r="GV149" s="66"/>
      <c r="GW149" s="66"/>
      <c r="GX149" s="66"/>
      <c r="GY149" s="66"/>
      <c r="GZ149" s="66"/>
      <c r="HA149" s="66"/>
      <c r="HB149" s="66"/>
      <c r="HC149" s="66"/>
      <c r="HD149" s="66"/>
      <c r="HE149" s="66"/>
      <c r="HF149" s="66"/>
      <c r="HG149" s="66"/>
      <c r="HH149" s="66"/>
      <c r="HI149" s="66"/>
      <c r="HJ149" s="66"/>
      <c r="HK149" s="66"/>
      <c r="HL149" s="66"/>
      <c r="HM149" s="66"/>
      <c r="HN149" s="66"/>
      <c r="HO149" s="66"/>
      <c r="HP149" s="66"/>
      <c r="HQ149" s="66"/>
      <c r="HR149" s="66"/>
      <c r="HS149" s="66"/>
    </row>
    <row r="150" spans="1:227" x14ac:dyDescent="0.3">
      <c r="A150" s="26" t="s">
        <v>244</v>
      </c>
      <c r="B150" s="25" t="s">
        <v>322</v>
      </c>
      <c r="C150" s="29">
        <v>216600</v>
      </c>
      <c r="D150" s="66">
        <v>410</v>
      </c>
      <c r="E150" s="66">
        <v>508</v>
      </c>
      <c r="F150" s="66">
        <v>462</v>
      </c>
      <c r="G150" s="66">
        <v>426</v>
      </c>
      <c r="H150" s="66">
        <v>617</v>
      </c>
      <c r="I150" s="66">
        <v>426</v>
      </c>
      <c r="J150" s="66">
        <v>404</v>
      </c>
      <c r="K150" s="66">
        <v>507</v>
      </c>
      <c r="L150" s="66">
        <v>412</v>
      </c>
      <c r="M150" s="66">
        <v>401</v>
      </c>
      <c r="N150" s="66">
        <v>1.0127999999999999</v>
      </c>
      <c r="O150" s="67">
        <v>20.58</v>
      </c>
      <c r="P150" s="68">
        <f>AVERAGE(D150:M150)*N150*O150</f>
        <v>9531.6977951999997</v>
      </c>
      <c r="Q150" s="69"/>
      <c r="R150" s="66">
        <v>629</v>
      </c>
      <c r="S150" s="66">
        <v>525</v>
      </c>
      <c r="T150" s="66">
        <v>533</v>
      </c>
      <c r="U150" s="66">
        <v>657</v>
      </c>
      <c r="V150" s="66">
        <v>608</v>
      </c>
      <c r="W150" s="66">
        <v>640</v>
      </c>
      <c r="X150" s="66">
        <v>898</v>
      </c>
      <c r="Y150" s="66">
        <v>716</v>
      </c>
      <c r="Z150" s="66">
        <v>539</v>
      </c>
      <c r="AA150" s="66">
        <v>462</v>
      </c>
      <c r="AB150" s="66">
        <v>1.0183</v>
      </c>
      <c r="AC150" s="67">
        <v>21.74</v>
      </c>
      <c r="AD150" s="68">
        <f t="shared" si="10"/>
        <v>13740.958529399999</v>
      </c>
      <c r="AE150" s="66">
        <v>11637</v>
      </c>
      <c r="AF150" s="69"/>
      <c r="AG150" s="69"/>
      <c r="AH150" s="70"/>
      <c r="AI150" s="70"/>
      <c r="AJ150" s="71"/>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c r="CV150" s="66"/>
      <c r="CW150" s="66"/>
      <c r="CX150" s="66"/>
      <c r="CY150" s="66"/>
      <c r="CZ150" s="66"/>
      <c r="DA150" s="66"/>
      <c r="DB150" s="66"/>
      <c r="DC150" s="66"/>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6"/>
      <c r="EF150" s="66"/>
      <c r="EG150" s="66"/>
      <c r="EH150" s="66"/>
      <c r="EI150" s="66"/>
      <c r="EJ150" s="66"/>
      <c r="EK150" s="66"/>
      <c r="EL150" s="66"/>
      <c r="EM150" s="66"/>
      <c r="EN150" s="66"/>
      <c r="EO150" s="66"/>
      <c r="EP150" s="66"/>
      <c r="EQ150" s="66"/>
      <c r="ER150" s="66"/>
      <c r="ES150" s="66"/>
      <c r="ET150" s="66"/>
      <c r="EU150" s="66"/>
      <c r="EV150" s="66"/>
      <c r="EW150" s="66"/>
      <c r="EX150" s="66"/>
      <c r="EY150" s="66"/>
      <c r="EZ150" s="66"/>
      <c r="FA150" s="66"/>
      <c r="FB150" s="66"/>
      <c r="FC150" s="66"/>
      <c r="FD150" s="66"/>
      <c r="FE150" s="66"/>
      <c r="FF150" s="66"/>
      <c r="FG150" s="66"/>
      <c r="FH150" s="66"/>
      <c r="FI150" s="66"/>
      <c r="FJ150" s="66"/>
      <c r="FK150" s="66"/>
      <c r="FL150" s="66"/>
      <c r="FM150" s="66"/>
      <c r="FN150" s="66"/>
      <c r="FO150" s="66"/>
      <c r="FP150" s="66"/>
      <c r="FQ150" s="66"/>
      <c r="FR150" s="66"/>
      <c r="FS150" s="66"/>
      <c r="FT150" s="66"/>
      <c r="FU150" s="66"/>
      <c r="FV150" s="66"/>
      <c r="FW150" s="66"/>
      <c r="FX150" s="66"/>
      <c r="FY150" s="66"/>
      <c r="FZ150" s="66"/>
      <c r="GA150" s="66"/>
      <c r="GB150" s="66"/>
      <c r="GC150" s="66"/>
      <c r="GD150" s="66"/>
      <c r="GE150" s="66"/>
      <c r="GF150" s="66"/>
      <c r="GG150" s="66"/>
      <c r="GH150" s="66"/>
      <c r="GI150" s="66"/>
      <c r="GJ150" s="66"/>
      <c r="GK150" s="66"/>
      <c r="GL150" s="66"/>
      <c r="GM150" s="66"/>
      <c r="GN150" s="66"/>
      <c r="GO150" s="66"/>
      <c r="GP150" s="66"/>
      <c r="GQ150" s="66"/>
      <c r="GR150" s="66"/>
      <c r="GS150" s="66"/>
      <c r="GT150" s="66"/>
      <c r="GU150" s="66"/>
      <c r="GV150" s="66"/>
      <c r="GW150" s="66"/>
      <c r="GX150" s="66"/>
      <c r="GY150" s="66"/>
      <c r="GZ150" s="66"/>
      <c r="HA150" s="66"/>
      <c r="HB150" s="66"/>
      <c r="HC150" s="66"/>
      <c r="HD150" s="66"/>
      <c r="HE150" s="66"/>
      <c r="HF150" s="66"/>
      <c r="HG150" s="66"/>
      <c r="HH150" s="66"/>
      <c r="HI150" s="66"/>
      <c r="HJ150" s="66"/>
      <c r="HK150" s="66"/>
      <c r="HL150" s="66"/>
      <c r="HM150" s="66"/>
      <c r="HN150" s="66"/>
      <c r="HO150" s="66"/>
      <c r="HP150" s="66"/>
      <c r="HQ150" s="66"/>
      <c r="HR150" s="66"/>
      <c r="HS150" s="66"/>
    </row>
    <row r="151" spans="1:227" x14ac:dyDescent="0.3">
      <c r="A151" s="26" t="s">
        <v>53</v>
      </c>
      <c r="B151" s="25"/>
      <c r="C151" s="29">
        <v>223037</v>
      </c>
      <c r="D151" s="66">
        <v>537</v>
      </c>
      <c r="E151" s="66">
        <v>508</v>
      </c>
      <c r="F151" s="66">
        <v>473</v>
      </c>
      <c r="G151" s="66">
        <v>445</v>
      </c>
      <c r="H151" s="66">
        <v>545</v>
      </c>
      <c r="I151" s="66">
        <v>468</v>
      </c>
      <c r="J151" s="66">
        <v>415</v>
      </c>
      <c r="K151" s="66">
        <v>501</v>
      </c>
      <c r="L151" s="66">
        <v>435</v>
      </c>
      <c r="M151" s="66">
        <v>431</v>
      </c>
      <c r="N151" s="66">
        <v>1.0127999999999999</v>
      </c>
      <c r="O151" s="67">
        <v>20.58</v>
      </c>
      <c r="P151" s="68">
        <f>AVERAGE(D151:M151)*N151*O151</f>
        <v>9917.3011391999989</v>
      </c>
      <c r="Q151" s="69"/>
      <c r="R151" s="66">
        <v>573</v>
      </c>
      <c r="S151" s="66">
        <v>487</v>
      </c>
      <c r="T151" s="66">
        <v>455</v>
      </c>
      <c r="U151" s="66">
        <v>412</v>
      </c>
      <c r="V151" s="66">
        <v>340</v>
      </c>
      <c r="W151" s="66">
        <v>298</v>
      </c>
      <c r="X151" s="66">
        <v>459</v>
      </c>
      <c r="Y151" s="66">
        <v>363</v>
      </c>
      <c r="Z151" s="66">
        <v>371</v>
      </c>
      <c r="AA151" s="66">
        <v>437</v>
      </c>
      <c r="AB151" s="66">
        <v>1.0183</v>
      </c>
      <c r="AC151" s="67">
        <v>21.74</v>
      </c>
      <c r="AD151" s="68">
        <f t="shared" si="10"/>
        <v>9286.8247190000002</v>
      </c>
      <c r="AE151" s="66">
        <v>8717</v>
      </c>
      <c r="AF151" s="69"/>
      <c r="AG151" s="69">
        <v>672</v>
      </c>
      <c r="AH151" s="70"/>
      <c r="AI151" s="70"/>
      <c r="AJ151" s="71">
        <f t="shared" si="12"/>
        <v>672</v>
      </c>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c r="EH151" s="66"/>
      <c r="EI151" s="66"/>
      <c r="EJ151" s="66"/>
      <c r="EK151" s="66"/>
      <c r="EL151" s="66"/>
      <c r="EM151" s="66"/>
      <c r="EN151" s="66"/>
      <c r="EO151" s="66"/>
      <c r="EP151" s="66"/>
      <c r="EQ151" s="66"/>
      <c r="ER151" s="66"/>
      <c r="ES151" s="66"/>
      <c r="ET151" s="66"/>
      <c r="EU151" s="66"/>
      <c r="EV151" s="66"/>
      <c r="EW151" s="66"/>
      <c r="EX151" s="66"/>
      <c r="EY151" s="66"/>
      <c r="EZ151" s="66"/>
      <c r="FA151" s="66"/>
      <c r="FB151" s="66"/>
      <c r="FC151" s="66"/>
      <c r="FD151" s="66"/>
      <c r="FE151" s="66"/>
      <c r="FF151" s="66"/>
      <c r="FG151" s="66"/>
      <c r="FH151" s="66"/>
      <c r="FI151" s="66"/>
      <c r="FJ151" s="66"/>
      <c r="FK151" s="66"/>
      <c r="FL151" s="66"/>
      <c r="FM151" s="66"/>
      <c r="FN151" s="66"/>
      <c r="FO151" s="66"/>
      <c r="FP151" s="66"/>
      <c r="FQ151" s="66"/>
      <c r="FR151" s="66"/>
      <c r="FS151" s="66"/>
      <c r="FT151" s="66"/>
      <c r="FU151" s="66"/>
      <c r="FV151" s="66"/>
      <c r="FW151" s="66"/>
      <c r="FX151" s="66"/>
      <c r="FY151" s="66"/>
      <c r="FZ151" s="66"/>
      <c r="GA151" s="66"/>
      <c r="GB151" s="66"/>
      <c r="GC151" s="66"/>
      <c r="GD151" s="66"/>
      <c r="GE151" s="66"/>
      <c r="GF151" s="66"/>
      <c r="GG151" s="66"/>
      <c r="GH151" s="66"/>
      <c r="GI151" s="66"/>
      <c r="GJ151" s="66"/>
      <c r="GK151" s="66"/>
      <c r="GL151" s="66"/>
      <c r="GM151" s="66"/>
      <c r="GN151" s="66"/>
      <c r="GO151" s="66"/>
      <c r="GP151" s="66"/>
      <c r="GQ151" s="66"/>
      <c r="GR151" s="66"/>
      <c r="GS151" s="66"/>
      <c r="GT151" s="66"/>
      <c r="GU151" s="66"/>
      <c r="GV151" s="66"/>
      <c r="GW151" s="66"/>
      <c r="GX151" s="66"/>
      <c r="GY151" s="66"/>
      <c r="GZ151" s="66"/>
      <c r="HA151" s="66"/>
      <c r="HB151" s="66"/>
      <c r="HC151" s="66"/>
      <c r="HD151" s="66"/>
      <c r="HE151" s="66"/>
      <c r="HF151" s="66"/>
      <c r="HG151" s="66"/>
      <c r="HH151" s="66"/>
      <c r="HI151" s="66"/>
      <c r="HJ151" s="66"/>
      <c r="HK151" s="66"/>
      <c r="HL151" s="66"/>
      <c r="HM151" s="66"/>
      <c r="HN151" s="66"/>
      <c r="HO151" s="66"/>
      <c r="HP151" s="66"/>
      <c r="HQ151" s="66"/>
      <c r="HR151" s="66"/>
      <c r="HS151" s="66"/>
    </row>
    <row r="152" spans="1:227" x14ac:dyDescent="0.3">
      <c r="A152" s="26" t="s">
        <v>65</v>
      </c>
      <c r="B152" s="25"/>
      <c r="C152" s="29">
        <v>4552946</v>
      </c>
      <c r="D152" s="66"/>
      <c r="E152" s="66"/>
      <c r="F152" s="66"/>
      <c r="G152" s="66"/>
      <c r="H152" s="66"/>
      <c r="I152" s="66"/>
      <c r="J152" s="66"/>
      <c r="K152" s="66"/>
      <c r="L152" s="66"/>
      <c r="M152" s="66"/>
      <c r="N152" s="66">
        <v>1.0127999999999999</v>
      </c>
      <c r="O152" s="67">
        <v>20.58</v>
      </c>
      <c r="P152" s="68"/>
      <c r="Q152" s="69"/>
      <c r="R152" s="66">
        <v>636</v>
      </c>
      <c r="S152" s="66">
        <v>779</v>
      </c>
      <c r="T152" s="66">
        <v>966</v>
      </c>
      <c r="U152" s="66">
        <v>805</v>
      </c>
      <c r="V152" s="66">
        <v>720</v>
      </c>
      <c r="W152" s="66">
        <v>665</v>
      </c>
      <c r="X152" s="66">
        <v>818</v>
      </c>
      <c r="Y152" s="66">
        <v>998</v>
      </c>
      <c r="Z152" s="66">
        <v>1010</v>
      </c>
      <c r="AA152" s="66">
        <v>975</v>
      </c>
      <c r="AB152" s="66">
        <v>1.0183</v>
      </c>
      <c r="AC152" s="67">
        <v>21.74</v>
      </c>
      <c r="AD152" s="68">
        <f t="shared" si="10"/>
        <v>18533.801322399999</v>
      </c>
      <c r="AE152" s="66">
        <v>38440</v>
      </c>
      <c r="AF152" s="69"/>
      <c r="AG152" s="69"/>
      <c r="AH152" s="70"/>
      <c r="AI152" s="70"/>
      <c r="AJ152" s="71"/>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66"/>
      <c r="CM152" s="66"/>
      <c r="CN152" s="66"/>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6"/>
      <c r="DR152" s="66"/>
      <c r="DS152" s="66"/>
      <c r="DT152" s="66"/>
      <c r="DU152" s="66"/>
      <c r="DV152" s="66"/>
      <c r="DW152" s="66"/>
      <c r="DX152" s="66"/>
      <c r="DY152" s="66"/>
      <c r="DZ152" s="66"/>
      <c r="EA152" s="66"/>
      <c r="EB152" s="66"/>
      <c r="EC152" s="66"/>
      <c r="ED152" s="66"/>
      <c r="EE152" s="66"/>
      <c r="EF152" s="66"/>
      <c r="EG152" s="66"/>
      <c r="EH152" s="66"/>
      <c r="EI152" s="66"/>
      <c r="EJ152" s="66"/>
      <c r="EK152" s="66"/>
      <c r="EL152" s="66"/>
      <c r="EM152" s="66"/>
      <c r="EN152" s="66"/>
      <c r="EO152" s="66"/>
      <c r="EP152" s="66"/>
      <c r="EQ152" s="66"/>
      <c r="ER152" s="66"/>
      <c r="ES152" s="66"/>
      <c r="ET152" s="66"/>
      <c r="EU152" s="66"/>
      <c r="EV152" s="66"/>
      <c r="EW152" s="66"/>
      <c r="EX152" s="66"/>
      <c r="EY152" s="66"/>
      <c r="EZ152" s="66"/>
      <c r="FA152" s="66"/>
      <c r="FB152" s="66"/>
      <c r="FC152" s="66"/>
      <c r="FD152" s="66"/>
      <c r="FE152" s="66"/>
      <c r="FF152" s="66"/>
      <c r="FG152" s="66"/>
      <c r="FH152" s="66"/>
      <c r="FI152" s="66"/>
      <c r="FJ152" s="66"/>
      <c r="FK152" s="66"/>
      <c r="FL152" s="66"/>
      <c r="FM152" s="66"/>
      <c r="FN152" s="66"/>
      <c r="FO152" s="66"/>
      <c r="FP152" s="66"/>
      <c r="FQ152" s="66"/>
      <c r="FR152" s="66"/>
      <c r="FS152" s="66"/>
      <c r="FT152" s="66"/>
      <c r="FU152" s="66"/>
      <c r="FV152" s="66"/>
      <c r="FW152" s="66"/>
      <c r="FX152" s="66"/>
      <c r="FY152" s="66"/>
      <c r="FZ152" s="66"/>
      <c r="GA152" s="66"/>
      <c r="GB152" s="66"/>
      <c r="GC152" s="66"/>
      <c r="GD152" s="66"/>
      <c r="GE152" s="66"/>
      <c r="GF152" s="66"/>
      <c r="GG152" s="66"/>
      <c r="GH152" s="66"/>
      <c r="GI152" s="66"/>
      <c r="GJ152" s="66"/>
      <c r="GK152" s="66"/>
      <c r="GL152" s="66"/>
      <c r="GM152" s="66"/>
      <c r="GN152" s="66"/>
      <c r="GO152" s="66"/>
      <c r="GP152" s="66"/>
      <c r="GQ152" s="66"/>
      <c r="GR152" s="66"/>
      <c r="GS152" s="66"/>
      <c r="GT152" s="66"/>
      <c r="GU152" s="66"/>
      <c r="GV152" s="66"/>
      <c r="GW152" s="66"/>
      <c r="GX152" s="66"/>
      <c r="GY152" s="66"/>
      <c r="GZ152" s="66"/>
      <c r="HA152" s="66"/>
      <c r="HB152" s="66"/>
      <c r="HC152" s="66"/>
      <c r="HD152" s="66"/>
      <c r="HE152" s="66"/>
      <c r="HF152" s="66"/>
      <c r="HG152" s="66"/>
      <c r="HH152" s="66"/>
      <c r="HI152" s="66"/>
      <c r="HJ152" s="66"/>
      <c r="HK152" s="66"/>
      <c r="HL152" s="66"/>
      <c r="HM152" s="66"/>
      <c r="HN152" s="66"/>
      <c r="HO152" s="66"/>
      <c r="HP152" s="66"/>
      <c r="HQ152" s="66"/>
      <c r="HR152" s="66"/>
      <c r="HS152" s="66"/>
    </row>
    <row r="153" spans="1:227" x14ac:dyDescent="0.3">
      <c r="A153" s="26" t="s">
        <v>66</v>
      </c>
      <c r="B153" s="25"/>
      <c r="C153" s="29">
        <v>907232</v>
      </c>
      <c r="D153" s="66"/>
      <c r="E153" s="66"/>
      <c r="F153" s="66"/>
      <c r="G153" s="66"/>
      <c r="H153" s="66"/>
      <c r="I153" s="66"/>
      <c r="J153" s="66"/>
      <c r="K153" s="66"/>
      <c r="L153" s="66"/>
      <c r="M153" s="66"/>
      <c r="N153" s="66">
        <v>1.0127999999999999</v>
      </c>
      <c r="O153" s="67">
        <v>20.58</v>
      </c>
      <c r="P153" s="68"/>
      <c r="Q153" s="69"/>
      <c r="R153" s="66">
        <v>265</v>
      </c>
      <c r="S153" s="66">
        <v>256</v>
      </c>
      <c r="T153" s="66">
        <v>142</v>
      </c>
      <c r="U153" s="66">
        <v>100</v>
      </c>
      <c r="V153" s="66">
        <v>79</v>
      </c>
      <c r="W153" s="66">
        <v>96</v>
      </c>
      <c r="X153" s="66">
        <v>68</v>
      </c>
      <c r="Y153" s="66">
        <v>90</v>
      </c>
      <c r="Z153" s="66">
        <v>66</v>
      </c>
      <c r="AA153" s="66">
        <v>56</v>
      </c>
      <c r="AB153" s="66">
        <v>1.0183</v>
      </c>
      <c r="AC153" s="67">
        <v>21.74</v>
      </c>
      <c r="AD153" s="68">
        <f t="shared" si="10"/>
        <v>2696.3891555999994</v>
      </c>
      <c r="AE153" s="66">
        <v>8375</v>
      </c>
      <c r="AF153" s="69"/>
      <c r="AG153" s="69"/>
      <c r="AH153" s="70"/>
      <c r="AI153" s="70"/>
      <c r="AJ153" s="71"/>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6"/>
      <c r="CL153" s="66"/>
      <c r="CM153" s="66"/>
      <c r="CN153" s="66"/>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c r="EH153" s="66"/>
      <c r="EI153" s="66"/>
      <c r="EJ153" s="66"/>
      <c r="EK153" s="66"/>
      <c r="EL153" s="66"/>
      <c r="EM153" s="66"/>
      <c r="EN153" s="66"/>
      <c r="EO153" s="66"/>
      <c r="EP153" s="66"/>
      <c r="EQ153" s="66"/>
      <c r="ER153" s="66"/>
      <c r="ES153" s="66"/>
      <c r="ET153" s="66"/>
      <c r="EU153" s="66"/>
      <c r="EV153" s="66"/>
      <c r="EW153" s="66"/>
      <c r="EX153" s="66"/>
      <c r="EY153" s="66"/>
      <c r="EZ153" s="66"/>
      <c r="FA153" s="66"/>
      <c r="FB153" s="66"/>
      <c r="FC153" s="66"/>
      <c r="FD153" s="66"/>
      <c r="FE153" s="66"/>
      <c r="FF153" s="66"/>
      <c r="FG153" s="66"/>
      <c r="FH153" s="66"/>
      <c r="FI153" s="66"/>
      <c r="FJ153" s="66"/>
      <c r="FK153" s="66"/>
      <c r="FL153" s="66"/>
      <c r="FM153" s="66"/>
      <c r="FN153" s="66"/>
      <c r="FO153" s="66"/>
      <c r="FP153" s="66"/>
      <c r="FQ153" s="66"/>
      <c r="FR153" s="66"/>
      <c r="FS153" s="66"/>
      <c r="FT153" s="66"/>
      <c r="FU153" s="66"/>
      <c r="FV153" s="66"/>
      <c r="FW153" s="66"/>
      <c r="FX153" s="66"/>
      <c r="FY153" s="66"/>
      <c r="FZ153" s="66"/>
      <c r="GA153" s="66"/>
      <c r="GB153" s="66"/>
      <c r="GC153" s="66"/>
      <c r="GD153" s="66"/>
      <c r="GE153" s="66"/>
      <c r="GF153" s="66"/>
      <c r="GG153" s="66"/>
      <c r="GH153" s="66"/>
      <c r="GI153" s="66"/>
      <c r="GJ153" s="66"/>
      <c r="GK153" s="66"/>
      <c r="GL153" s="66"/>
      <c r="GM153" s="66"/>
      <c r="GN153" s="66"/>
      <c r="GO153" s="66"/>
      <c r="GP153" s="66"/>
      <c r="GQ153" s="66"/>
      <c r="GR153" s="66"/>
      <c r="GS153" s="66"/>
      <c r="GT153" s="66"/>
      <c r="GU153" s="66"/>
      <c r="GV153" s="66"/>
      <c r="GW153" s="66"/>
      <c r="GX153" s="66"/>
      <c r="GY153" s="66"/>
      <c r="GZ153" s="66"/>
      <c r="HA153" s="66"/>
      <c r="HB153" s="66"/>
      <c r="HC153" s="66"/>
      <c r="HD153" s="66"/>
      <c r="HE153" s="66"/>
      <c r="HF153" s="66"/>
      <c r="HG153" s="66"/>
      <c r="HH153" s="66"/>
      <c r="HI153" s="66"/>
      <c r="HJ153" s="66"/>
      <c r="HK153" s="66"/>
      <c r="HL153" s="66"/>
      <c r="HM153" s="66"/>
      <c r="HN153" s="66"/>
      <c r="HO153" s="66"/>
      <c r="HP153" s="66"/>
      <c r="HQ153" s="66"/>
      <c r="HR153" s="66"/>
      <c r="HS153" s="66"/>
    </row>
    <row r="154" spans="1:227" x14ac:dyDescent="0.3">
      <c r="A154" s="26" t="s">
        <v>54</v>
      </c>
      <c r="B154" s="25"/>
      <c r="C154" s="29">
        <v>660748</v>
      </c>
      <c r="D154" s="66">
        <v>908</v>
      </c>
      <c r="E154" s="66">
        <v>1029</v>
      </c>
      <c r="F154" s="66">
        <v>874</v>
      </c>
      <c r="G154" s="66">
        <v>922</v>
      </c>
      <c r="H154" s="66">
        <v>1124</v>
      </c>
      <c r="I154" s="66">
        <v>876</v>
      </c>
      <c r="J154" s="66">
        <v>915</v>
      </c>
      <c r="K154" s="66">
        <v>923</v>
      </c>
      <c r="L154" s="66">
        <v>975</v>
      </c>
      <c r="M154" s="66">
        <v>916</v>
      </c>
      <c r="N154" s="66">
        <v>1.0127999999999999</v>
      </c>
      <c r="O154" s="67">
        <v>20.58</v>
      </c>
      <c r="P154" s="68">
        <f>AVERAGE(D154:M154)*N154*O154</f>
        <v>19722.047788799995</v>
      </c>
      <c r="Q154" s="69"/>
      <c r="R154" s="66">
        <v>1462</v>
      </c>
      <c r="S154" s="66">
        <v>1342</v>
      </c>
      <c r="T154" s="66">
        <v>1114</v>
      </c>
      <c r="U154" s="66">
        <v>1163</v>
      </c>
      <c r="V154" s="66">
        <v>852</v>
      </c>
      <c r="W154" s="66">
        <v>972</v>
      </c>
      <c r="X154" s="66">
        <v>1237</v>
      </c>
      <c r="Y154" s="66">
        <v>1136</v>
      </c>
      <c r="Z154" s="66">
        <v>1028</v>
      </c>
      <c r="AA154" s="66">
        <v>1258</v>
      </c>
      <c r="AB154" s="66">
        <v>1.0183</v>
      </c>
      <c r="AC154" s="67">
        <v>21.74</v>
      </c>
      <c r="AD154" s="68">
        <f t="shared" si="10"/>
        <v>25600.200488800001</v>
      </c>
      <c r="AE154" s="66">
        <v>34462</v>
      </c>
      <c r="AF154" s="69"/>
      <c r="AG154" s="69"/>
      <c r="AH154" s="70"/>
      <c r="AI154" s="70"/>
      <c r="AJ154" s="71"/>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6"/>
      <c r="CL154" s="66"/>
      <c r="CM154" s="66"/>
      <c r="CN154" s="66"/>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c r="EH154" s="66"/>
      <c r="EI154" s="66"/>
      <c r="EJ154" s="66"/>
      <c r="EK154" s="66"/>
      <c r="EL154" s="66"/>
      <c r="EM154" s="66"/>
      <c r="EN154" s="66"/>
      <c r="EO154" s="66"/>
      <c r="EP154" s="66"/>
      <c r="EQ154" s="66"/>
      <c r="ER154" s="66"/>
      <c r="ES154" s="66"/>
      <c r="ET154" s="66"/>
      <c r="EU154" s="66"/>
      <c r="EV154" s="66"/>
      <c r="EW154" s="66"/>
      <c r="EX154" s="66"/>
      <c r="EY154" s="66"/>
      <c r="EZ154" s="66"/>
      <c r="FA154" s="66"/>
      <c r="FB154" s="66"/>
      <c r="FC154" s="66"/>
      <c r="FD154" s="66"/>
      <c r="FE154" s="66"/>
      <c r="FF154" s="66"/>
      <c r="FG154" s="66"/>
      <c r="FH154" s="66"/>
      <c r="FI154" s="66"/>
      <c r="FJ154" s="66"/>
      <c r="FK154" s="66"/>
      <c r="FL154" s="66"/>
      <c r="FM154" s="66"/>
      <c r="FN154" s="66"/>
      <c r="FO154" s="66"/>
      <c r="FP154" s="66"/>
      <c r="FQ154" s="66"/>
      <c r="FR154" s="66"/>
      <c r="FS154" s="66"/>
      <c r="FT154" s="66"/>
      <c r="FU154" s="66"/>
      <c r="FV154" s="66"/>
      <c r="FW154" s="66"/>
      <c r="FX154" s="66"/>
      <c r="FY154" s="66"/>
      <c r="FZ154" s="66"/>
      <c r="GA154" s="66"/>
      <c r="GB154" s="66"/>
      <c r="GC154" s="66"/>
      <c r="GD154" s="66"/>
      <c r="GE154" s="66"/>
      <c r="GF154" s="66"/>
      <c r="GG154" s="66"/>
      <c r="GH154" s="66"/>
      <c r="GI154" s="66"/>
      <c r="GJ154" s="66"/>
      <c r="GK154" s="66"/>
      <c r="GL154" s="66"/>
      <c r="GM154" s="66"/>
      <c r="GN154" s="66"/>
      <c r="GO154" s="66"/>
      <c r="GP154" s="66"/>
      <c r="GQ154" s="66"/>
      <c r="GR154" s="66"/>
      <c r="GS154" s="66"/>
      <c r="GT154" s="66"/>
      <c r="GU154" s="66"/>
      <c r="GV154" s="66"/>
      <c r="GW154" s="66"/>
      <c r="GX154" s="66"/>
      <c r="GY154" s="66"/>
      <c r="GZ154" s="66"/>
      <c r="HA154" s="66"/>
      <c r="HB154" s="66"/>
      <c r="HC154" s="66"/>
      <c r="HD154" s="66"/>
      <c r="HE154" s="66"/>
      <c r="HF154" s="66"/>
      <c r="HG154" s="66"/>
      <c r="HH154" s="66"/>
      <c r="HI154" s="66"/>
      <c r="HJ154" s="66"/>
      <c r="HK154" s="66"/>
      <c r="HL154" s="66"/>
      <c r="HM154" s="66"/>
      <c r="HN154" s="66"/>
      <c r="HO154" s="66"/>
      <c r="HP154" s="66"/>
      <c r="HQ154" s="66"/>
      <c r="HR154" s="66"/>
      <c r="HS154" s="66"/>
    </row>
    <row r="155" spans="1:227" x14ac:dyDescent="0.3">
      <c r="A155" s="26" t="s">
        <v>55</v>
      </c>
      <c r="B155" s="25"/>
      <c r="C155" s="29">
        <v>1366470</v>
      </c>
      <c r="D155" s="66">
        <v>931</v>
      </c>
      <c r="E155" s="66">
        <v>1012</v>
      </c>
      <c r="F155" s="66">
        <v>907</v>
      </c>
      <c r="G155" s="66">
        <v>934</v>
      </c>
      <c r="H155" s="66">
        <v>1057</v>
      </c>
      <c r="I155" s="66">
        <v>815</v>
      </c>
      <c r="J155" s="66">
        <v>790</v>
      </c>
      <c r="K155" s="66">
        <v>812</v>
      </c>
      <c r="L155" s="66">
        <v>834</v>
      </c>
      <c r="M155" s="66">
        <v>885</v>
      </c>
      <c r="N155" s="66">
        <v>1.0127999999999999</v>
      </c>
      <c r="O155" s="67">
        <v>20.58</v>
      </c>
      <c r="P155" s="68">
        <f>AVERAGE(D155:M155)*N155*O155</f>
        <v>18711.1417248</v>
      </c>
      <c r="Q155" s="69"/>
      <c r="R155" s="66">
        <v>1268</v>
      </c>
      <c r="S155" s="66">
        <v>1372</v>
      </c>
      <c r="T155" s="66">
        <v>1065</v>
      </c>
      <c r="U155" s="66">
        <v>981</v>
      </c>
      <c r="V155" s="66">
        <v>757</v>
      </c>
      <c r="W155" s="66">
        <v>838</v>
      </c>
      <c r="X155" s="66">
        <v>1046</v>
      </c>
      <c r="Y155" s="66">
        <v>979</v>
      </c>
      <c r="Z155" s="66">
        <v>918</v>
      </c>
      <c r="AA155" s="66">
        <v>851</v>
      </c>
      <c r="AB155" s="66">
        <v>1.0183</v>
      </c>
      <c r="AC155" s="67">
        <v>21.74</v>
      </c>
      <c r="AD155" s="68">
        <f t="shared" si="10"/>
        <v>22303.875814999996</v>
      </c>
      <c r="AE155" s="66">
        <v>17508</v>
      </c>
      <c r="AF155" s="69"/>
      <c r="AG155" s="69"/>
      <c r="AH155" s="70"/>
      <c r="AI155" s="70">
        <v>3143</v>
      </c>
      <c r="AJ155" s="71">
        <f t="shared" si="12"/>
        <v>3143</v>
      </c>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6"/>
      <c r="CM155" s="66"/>
      <c r="CN155" s="66"/>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c r="EH155" s="66"/>
      <c r="EI155" s="66"/>
      <c r="EJ155" s="66"/>
      <c r="EK155" s="66"/>
      <c r="EL155" s="66"/>
      <c r="EM155" s="66"/>
      <c r="EN155" s="66"/>
      <c r="EO155" s="66"/>
      <c r="EP155" s="66"/>
      <c r="EQ155" s="66"/>
      <c r="ER155" s="66"/>
      <c r="ES155" s="66"/>
      <c r="ET155" s="66"/>
      <c r="EU155" s="66"/>
      <c r="EV155" s="66"/>
      <c r="EW155" s="66"/>
      <c r="EX155" s="66"/>
      <c r="EY155" s="66"/>
      <c r="EZ155" s="66"/>
      <c r="FA155" s="66"/>
      <c r="FB155" s="66"/>
      <c r="FC155" s="66"/>
      <c r="FD155" s="66"/>
      <c r="FE155" s="66"/>
      <c r="FF155" s="66"/>
      <c r="FG155" s="66"/>
      <c r="FH155" s="66"/>
      <c r="FI155" s="66"/>
      <c r="FJ155" s="66"/>
      <c r="FK155" s="66"/>
      <c r="FL155" s="66"/>
      <c r="FM155" s="66"/>
      <c r="FN155" s="66"/>
      <c r="FO155" s="66"/>
      <c r="FP155" s="66"/>
      <c r="FQ155" s="66"/>
      <c r="FR155" s="66"/>
      <c r="FS155" s="66"/>
      <c r="FT155" s="66"/>
      <c r="FU155" s="66"/>
      <c r="FV155" s="66"/>
      <c r="FW155" s="66"/>
      <c r="FX155" s="66"/>
      <c r="FY155" s="66"/>
      <c r="FZ155" s="66"/>
      <c r="GA155" s="66"/>
      <c r="GB155" s="66"/>
      <c r="GC155" s="66"/>
      <c r="GD155" s="66"/>
      <c r="GE155" s="66"/>
      <c r="GF155" s="66"/>
      <c r="GG155" s="66"/>
      <c r="GH155" s="66"/>
      <c r="GI155" s="66"/>
      <c r="GJ155" s="66"/>
      <c r="GK155" s="66"/>
      <c r="GL155" s="66"/>
      <c r="GM155" s="66"/>
      <c r="GN155" s="66"/>
      <c r="GO155" s="66"/>
      <c r="GP155" s="66"/>
      <c r="GQ155" s="66"/>
      <c r="GR155" s="66"/>
      <c r="GS155" s="66"/>
      <c r="GT155" s="66"/>
      <c r="GU155" s="66"/>
      <c r="GV155" s="66"/>
      <c r="GW155" s="66"/>
      <c r="GX155" s="66"/>
      <c r="GY155" s="66"/>
      <c r="GZ155" s="66"/>
      <c r="HA155" s="66"/>
      <c r="HB155" s="66"/>
      <c r="HC155" s="66"/>
      <c r="HD155" s="66"/>
      <c r="HE155" s="66"/>
      <c r="HF155" s="66"/>
      <c r="HG155" s="66"/>
      <c r="HH155" s="66"/>
      <c r="HI155" s="66"/>
      <c r="HJ155" s="66"/>
      <c r="HK155" s="66"/>
      <c r="HL155" s="66"/>
      <c r="HM155" s="66"/>
      <c r="HN155" s="66"/>
      <c r="HO155" s="66"/>
      <c r="HP155" s="66"/>
      <c r="HQ155" s="66"/>
      <c r="HR155" s="66"/>
      <c r="HS155" s="66"/>
    </row>
    <row r="156" spans="1:227" x14ac:dyDescent="0.3">
      <c r="A156" s="26" t="s">
        <v>56</v>
      </c>
      <c r="B156" s="25"/>
      <c r="C156" s="29">
        <v>1145374</v>
      </c>
      <c r="D156" s="66">
        <v>1358</v>
      </c>
      <c r="E156" s="66">
        <v>1491</v>
      </c>
      <c r="F156" s="66">
        <v>1323</v>
      </c>
      <c r="G156" s="66">
        <v>1365</v>
      </c>
      <c r="H156" s="66">
        <v>1643</v>
      </c>
      <c r="I156" s="66">
        <v>1328</v>
      </c>
      <c r="J156" s="66">
        <v>1228</v>
      </c>
      <c r="K156" s="66">
        <v>1436</v>
      </c>
      <c r="L156" s="66">
        <v>1385</v>
      </c>
      <c r="M156" s="66">
        <v>1411</v>
      </c>
      <c r="N156" s="66">
        <v>1.0127999999999999</v>
      </c>
      <c r="O156" s="67">
        <v>20.58</v>
      </c>
      <c r="P156" s="68">
        <f>AVERAGE(D156:M156)*N156*O156</f>
        <v>29114.094643199991</v>
      </c>
      <c r="Q156" s="69"/>
      <c r="R156" s="66">
        <v>1498</v>
      </c>
      <c r="S156" s="66">
        <v>1506</v>
      </c>
      <c r="T156" s="66">
        <v>1411</v>
      </c>
      <c r="U156" s="66">
        <v>1263</v>
      </c>
      <c r="V156" s="66">
        <v>1006</v>
      </c>
      <c r="W156" s="66">
        <v>1106</v>
      </c>
      <c r="X156" s="66">
        <v>1316</v>
      </c>
      <c r="Y156" s="66">
        <v>1124</v>
      </c>
      <c r="Z156" s="66">
        <v>1009</v>
      </c>
      <c r="AA156" s="66">
        <v>1184</v>
      </c>
      <c r="AB156" s="66">
        <v>1.0183</v>
      </c>
      <c r="AC156" s="67">
        <v>21.74</v>
      </c>
      <c r="AD156" s="68">
        <f t="shared" si="10"/>
        <v>27501.841116599997</v>
      </c>
      <c r="AE156" s="66">
        <v>25752</v>
      </c>
      <c r="AF156" s="69"/>
      <c r="AG156" s="69">
        <v>3090</v>
      </c>
      <c r="AH156" s="70"/>
      <c r="AI156" s="70"/>
      <c r="AJ156" s="71">
        <f t="shared" si="12"/>
        <v>3090</v>
      </c>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6"/>
      <c r="CM156" s="66"/>
      <c r="CN156" s="66"/>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c r="EH156" s="66"/>
      <c r="EI156" s="66"/>
      <c r="EJ156" s="66"/>
      <c r="EK156" s="66"/>
      <c r="EL156" s="66"/>
      <c r="EM156" s="66"/>
      <c r="EN156" s="66"/>
      <c r="EO156" s="66"/>
      <c r="EP156" s="66"/>
      <c r="EQ156" s="66"/>
      <c r="ER156" s="66"/>
      <c r="ES156" s="66"/>
      <c r="ET156" s="66"/>
      <c r="EU156" s="66"/>
      <c r="EV156" s="66"/>
      <c r="EW156" s="66"/>
      <c r="EX156" s="66"/>
      <c r="EY156" s="66"/>
      <c r="EZ156" s="66"/>
      <c r="FA156" s="66"/>
      <c r="FB156" s="66"/>
      <c r="FC156" s="66"/>
      <c r="FD156" s="66"/>
      <c r="FE156" s="66"/>
      <c r="FF156" s="66"/>
      <c r="FG156" s="66"/>
      <c r="FH156" s="66"/>
      <c r="FI156" s="66"/>
      <c r="FJ156" s="66"/>
      <c r="FK156" s="66"/>
      <c r="FL156" s="66"/>
      <c r="FM156" s="66"/>
      <c r="FN156" s="66"/>
      <c r="FO156" s="66"/>
      <c r="FP156" s="66"/>
      <c r="FQ156" s="66"/>
      <c r="FR156" s="66"/>
      <c r="FS156" s="66"/>
      <c r="FT156" s="66"/>
      <c r="FU156" s="66"/>
      <c r="FV156" s="66"/>
      <c r="FW156" s="66"/>
      <c r="FX156" s="66"/>
      <c r="FY156" s="66"/>
      <c r="FZ156" s="66"/>
      <c r="GA156" s="66"/>
      <c r="GB156" s="66"/>
      <c r="GC156" s="66"/>
      <c r="GD156" s="66"/>
      <c r="GE156" s="66"/>
      <c r="GF156" s="66"/>
      <c r="GG156" s="66"/>
      <c r="GH156" s="66"/>
      <c r="GI156" s="66"/>
      <c r="GJ156" s="66"/>
      <c r="GK156" s="66"/>
      <c r="GL156" s="66"/>
      <c r="GM156" s="66"/>
      <c r="GN156" s="66"/>
      <c r="GO156" s="66"/>
      <c r="GP156" s="66"/>
      <c r="GQ156" s="66"/>
      <c r="GR156" s="66"/>
      <c r="GS156" s="66"/>
      <c r="GT156" s="66"/>
      <c r="GU156" s="66"/>
      <c r="GV156" s="66"/>
      <c r="GW156" s="66"/>
      <c r="GX156" s="66"/>
      <c r="GY156" s="66"/>
      <c r="GZ156" s="66"/>
      <c r="HA156" s="66"/>
      <c r="HB156" s="66"/>
      <c r="HC156" s="66"/>
      <c r="HD156" s="66"/>
      <c r="HE156" s="66"/>
      <c r="HF156" s="66"/>
      <c r="HG156" s="66"/>
      <c r="HH156" s="66"/>
      <c r="HI156" s="66"/>
      <c r="HJ156" s="66"/>
      <c r="HK156" s="66"/>
      <c r="HL156" s="66"/>
      <c r="HM156" s="66"/>
      <c r="HN156" s="66"/>
      <c r="HO156" s="66"/>
      <c r="HP156" s="66"/>
      <c r="HQ156" s="66"/>
      <c r="HR156" s="66"/>
      <c r="HS156" s="66"/>
    </row>
    <row r="157" spans="1:227" x14ac:dyDescent="0.3">
      <c r="A157" s="26" t="s">
        <v>67</v>
      </c>
      <c r="B157" s="25"/>
      <c r="C157" s="29">
        <v>58496</v>
      </c>
      <c r="D157" s="66">
        <v>100</v>
      </c>
      <c r="E157" s="66">
        <v>145</v>
      </c>
      <c r="F157" s="66">
        <v>141</v>
      </c>
      <c r="G157" s="66">
        <v>130</v>
      </c>
      <c r="H157" s="66">
        <v>160</v>
      </c>
      <c r="I157" s="66">
        <v>128</v>
      </c>
      <c r="J157" s="66">
        <v>120</v>
      </c>
      <c r="K157" s="66">
        <v>124</v>
      </c>
      <c r="L157" s="66">
        <v>82</v>
      </c>
      <c r="M157" s="66">
        <v>114</v>
      </c>
      <c r="N157" s="66">
        <v>1.0127999999999999</v>
      </c>
      <c r="O157" s="67">
        <v>20.58</v>
      </c>
      <c r="P157" s="68">
        <f>AVERAGE(D157:M157)*N157*O157</f>
        <v>2592.9219455999996</v>
      </c>
      <c r="Q157" s="69"/>
      <c r="R157" s="66">
        <v>132</v>
      </c>
      <c r="S157" s="66">
        <v>133</v>
      </c>
      <c r="T157" s="66">
        <v>98</v>
      </c>
      <c r="U157" s="66">
        <v>107</v>
      </c>
      <c r="V157" s="66">
        <v>64</v>
      </c>
      <c r="W157" s="66">
        <v>80</v>
      </c>
      <c r="X157" s="66">
        <v>79</v>
      </c>
      <c r="Y157" s="66">
        <v>78</v>
      </c>
      <c r="Z157" s="66">
        <v>77</v>
      </c>
      <c r="AA157" s="66">
        <v>84</v>
      </c>
      <c r="AB157" s="66">
        <v>1.0183</v>
      </c>
      <c r="AC157" s="67">
        <v>21.74</v>
      </c>
      <c r="AD157" s="68">
        <f>AVERAGE(R157:AA157)*AB157*AC157</f>
        <v>2063.2468744000003</v>
      </c>
      <c r="AE157" s="66">
        <v>1704</v>
      </c>
      <c r="AF157" s="69"/>
      <c r="AG157" s="69"/>
      <c r="AH157" s="70"/>
      <c r="AI157" s="70"/>
      <c r="AJ157" s="71"/>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c r="EH157" s="66"/>
      <c r="EI157" s="66"/>
      <c r="EJ157" s="66"/>
      <c r="EK157" s="66"/>
      <c r="EL157" s="66"/>
      <c r="EM157" s="66"/>
      <c r="EN157" s="66"/>
      <c r="EO157" s="66"/>
      <c r="EP157" s="66"/>
      <c r="EQ157" s="66"/>
      <c r="ER157" s="66"/>
      <c r="ES157" s="66"/>
      <c r="ET157" s="66"/>
      <c r="EU157" s="66"/>
      <c r="EV157" s="66"/>
      <c r="EW157" s="66"/>
      <c r="EX157" s="66"/>
      <c r="EY157" s="66"/>
      <c r="EZ157" s="66"/>
      <c r="FA157" s="66"/>
      <c r="FB157" s="66"/>
      <c r="FC157" s="66"/>
      <c r="FD157" s="66"/>
      <c r="FE157" s="66"/>
      <c r="FF157" s="66"/>
      <c r="FG157" s="66"/>
      <c r="FH157" s="66"/>
      <c r="FI157" s="66"/>
      <c r="FJ157" s="66"/>
      <c r="FK157" s="66"/>
      <c r="FL157" s="66"/>
      <c r="FM157" s="66"/>
      <c r="FN157" s="66"/>
      <c r="FO157" s="66"/>
      <c r="FP157" s="66"/>
      <c r="FQ157" s="66"/>
      <c r="FR157" s="66"/>
      <c r="FS157" s="66"/>
      <c r="FT157" s="66"/>
      <c r="FU157" s="66"/>
      <c r="FV157" s="66"/>
      <c r="FW157" s="66"/>
      <c r="FX157" s="66"/>
      <c r="FY157" s="66"/>
      <c r="FZ157" s="66"/>
      <c r="GA157" s="66"/>
      <c r="GB157" s="66"/>
      <c r="GC157" s="66"/>
      <c r="GD157" s="66"/>
      <c r="GE157" s="66"/>
      <c r="GF157" s="66"/>
      <c r="GG157" s="66"/>
      <c r="GH157" s="66"/>
      <c r="GI157" s="66"/>
      <c r="GJ157" s="66"/>
      <c r="GK157" s="66"/>
      <c r="GL157" s="66"/>
      <c r="GM157" s="66"/>
      <c r="GN157" s="66"/>
      <c r="GO157" s="66"/>
      <c r="GP157" s="66"/>
      <c r="GQ157" s="66"/>
      <c r="GR157" s="66"/>
      <c r="GS157" s="66"/>
      <c r="GT157" s="66"/>
      <c r="GU157" s="66"/>
      <c r="GV157" s="66"/>
      <c r="GW157" s="66"/>
      <c r="GX157" s="66"/>
      <c r="GY157" s="66"/>
      <c r="GZ157" s="66"/>
      <c r="HA157" s="66"/>
      <c r="HB157" s="66"/>
      <c r="HC157" s="66"/>
      <c r="HD157" s="66"/>
      <c r="HE157" s="66"/>
      <c r="HF157" s="66"/>
      <c r="HG157" s="66"/>
      <c r="HH157" s="66"/>
      <c r="HI157" s="66"/>
      <c r="HJ157" s="66"/>
      <c r="HK157" s="66"/>
      <c r="HL157" s="66"/>
      <c r="HM157" s="66"/>
      <c r="HN157" s="66"/>
      <c r="HO157" s="66"/>
      <c r="HP157" s="66"/>
      <c r="HQ157" s="66"/>
      <c r="HR157" s="66"/>
      <c r="HS157" s="66"/>
    </row>
    <row r="158" spans="1:227" x14ac:dyDescent="0.3">
      <c r="A158" s="26" t="s">
        <v>230</v>
      </c>
      <c r="B158" s="25"/>
      <c r="C158" s="29">
        <v>29931</v>
      </c>
      <c r="D158" s="66"/>
      <c r="E158" s="66"/>
      <c r="F158" s="66"/>
      <c r="G158" s="66"/>
      <c r="H158" s="66"/>
      <c r="I158" s="66"/>
      <c r="J158" s="66"/>
      <c r="K158" s="66"/>
      <c r="L158" s="66"/>
      <c r="M158" s="66"/>
      <c r="N158" s="66">
        <v>1.0127999999999999</v>
      </c>
      <c r="O158" s="67">
        <v>20.58</v>
      </c>
      <c r="P158" s="68"/>
      <c r="Q158" s="69"/>
      <c r="R158" s="66">
        <v>156</v>
      </c>
      <c r="S158" s="66">
        <v>185</v>
      </c>
      <c r="T158" s="66">
        <v>83</v>
      </c>
      <c r="U158" s="66">
        <v>90</v>
      </c>
      <c r="V158" s="66">
        <v>117</v>
      </c>
      <c r="W158" s="66">
        <v>126</v>
      </c>
      <c r="X158" s="66">
        <v>191</v>
      </c>
      <c r="Y158" s="66">
        <v>151</v>
      </c>
      <c r="Z158" s="66">
        <v>179</v>
      </c>
      <c r="AA158" s="66">
        <v>94</v>
      </c>
      <c r="AB158" s="66">
        <v>1.0183</v>
      </c>
      <c r="AC158" s="67">
        <v>21.74</v>
      </c>
      <c r="AD158" s="68">
        <f>AVERAGE(R158:AA158)*AB158*AC158</f>
        <v>3037.3119223999997</v>
      </c>
      <c r="AE158" s="66">
        <v>320</v>
      </c>
      <c r="AF158" s="69"/>
      <c r="AG158" s="69"/>
      <c r="AH158" s="70"/>
      <c r="AI158" s="70"/>
      <c r="AJ158" s="71"/>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c r="CL158" s="66"/>
      <c r="CM158" s="66"/>
      <c r="CN158" s="66"/>
      <c r="CO158" s="66"/>
      <c r="CP158" s="66"/>
      <c r="CQ158" s="66"/>
      <c r="CR158" s="66"/>
      <c r="CS158" s="66"/>
      <c r="CT158" s="66"/>
      <c r="CU158" s="66"/>
      <c r="CV158" s="66"/>
      <c r="CW158" s="66"/>
      <c r="CX158" s="66"/>
      <c r="CY158" s="66"/>
      <c r="CZ158" s="66"/>
      <c r="DA158" s="66"/>
      <c r="DB158" s="66"/>
      <c r="DC158" s="66"/>
      <c r="DD158" s="66"/>
      <c r="DE158" s="66"/>
      <c r="DF158" s="66"/>
      <c r="DG158" s="66"/>
      <c r="DH158" s="66"/>
      <c r="DI158" s="66"/>
      <c r="DJ158" s="66"/>
      <c r="DK158" s="66"/>
      <c r="DL158" s="66"/>
      <c r="DM158" s="66"/>
      <c r="DN158" s="66"/>
      <c r="DO158" s="66"/>
      <c r="DP158" s="66"/>
      <c r="DQ158" s="66"/>
      <c r="DR158" s="66"/>
      <c r="DS158" s="66"/>
      <c r="DT158" s="66"/>
      <c r="DU158" s="66"/>
      <c r="DV158" s="66"/>
      <c r="DW158" s="66"/>
      <c r="DX158" s="66"/>
      <c r="DY158" s="66"/>
      <c r="DZ158" s="66"/>
      <c r="EA158" s="66"/>
      <c r="EB158" s="66"/>
      <c r="EC158" s="66"/>
      <c r="ED158" s="66"/>
      <c r="EE158" s="66"/>
      <c r="EF158" s="66"/>
      <c r="EG158" s="66"/>
      <c r="EH158" s="66"/>
      <c r="EI158" s="66"/>
      <c r="EJ158" s="66"/>
      <c r="EK158" s="66"/>
      <c r="EL158" s="66"/>
      <c r="EM158" s="66"/>
      <c r="EN158" s="66"/>
      <c r="EO158" s="66"/>
      <c r="EP158" s="66"/>
      <c r="EQ158" s="66"/>
      <c r="ER158" s="66"/>
      <c r="ES158" s="66"/>
      <c r="ET158" s="66"/>
      <c r="EU158" s="66"/>
      <c r="EV158" s="66"/>
      <c r="EW158" s="66"/>
      <c r="EX158" s="66"/>
      <c r="EY158" s="66"/>
      <c r="EZ158" s="66"/>
      <c r="FA158" s="66"/>
      <c r="FB158" s="66"/>
      <c r="FC158" s="66"/>
      <c r="FD158" s="66"/>
      <c r="FE158" s="66"/>
      <c r="FF158" s="66"/>
      <c r="FG158" s="66"/>
      <c r="FH158" s="66"/>
      <c r="FI158" s="66"/>
      <c r="FJ158" s="66"/>
      <c r="FK158" s="66"/>
      <c r="FL158" s="66"/>
      <c r="FM158" s="66"/>
      <c r="FN158" s="66"/>
      <c r="FO158" s="66"/>
      <c r="FP158" s="66"/>
      <c r="FQ158" s="66"/>
      <c r="FR158" s="66"/>
      <c r="FS158" s="66"/>
      <c r="FT158" s="66"/>
      <c r="FU158" s="66"/>
      <c r="FV158" s="66"/>
      <c r="FW158" s="66"/>
      <c r="FX158" s="66"/>
      <c r="FY158" s="66"/>
      <c r="FZ158" s="66"/>
      <c r="GA158" s="66"/>
      <c r="GB158" s="66"/>
      <c r="GC158" s="66"/>
      <c r="GD158" s="66"/>
      <c r="GE158" s="66"/>
      <c r="GF158" s="66"/>
      <c r="GG158" s="66"/>
      <c r="GH158" s="66"/>
      <c r="GI158" s="66"/>
      <c r="GJ158" s="66"/>
      <c r="GK158" s="66"/>
      <c r="GL158" s="66"/>
      <c r="GM158" s="66"/>
      <c r="GN158" s="66"/>
      <c r="GO158" s="66"/>
      <c r="GP158" s="66"/>
      <c r="GQ158" s="66"/>
      <c r="GR158" s="66"/>
      <c r="GS158" s="66"/>
      <c r="GT158" s="66"/>
      <c r="GU158" s="66"/>
      <c r="GV158" s="66"/>
      <c r="GW158" s="66"/>
      <c r="GX158" s="66"/>
      <c r="GY158" s="66"/>
      <c r="GZ158" s="66"/>
      <c r="HA158" s="66"/>
      <c r="HB158" s="66"/>
      <c r="HC158" s="66"/>
      <c r="HD158" s="66"/>
      <c r="HE158" s="66"/>
      <c r="HF158" s="66"/>
      <c r="HG158" s="66"/>
      <c r="HH158" s="66"/>
      <c r="HI158" s="66"/>
      <c r="HJ158" s="66"/>
      <c r="HK158" s="66"/>
      <c r="HL158" s="66"/>
      <c r="HM158" s="66"/>
      <c r="HN158" s="66"/>
      <c r="HO158" s="66"/>
      <c r="HP158" s="66"/>
      <c r="HQ158" s="66"/>
      <c r="HR158" s="66"/>
      <c r="HS158" s="66"/>
    </row>
    <row r="159" spans="1:227" x14ac:dyDescent="0.3">
      <c r="A159" s="26" t="s">
        <v>63</v>
      </c>
      <c r="B159" s="25"/>
      <c r="C159" s="29">
        <v>106397</v>
      </c>
      <c r="D159" s="66">
        <v>197</v>
      </c>
      <c r="E159" s="66">
        <v>188</v>
      </c>
      <c r="F159" s="66">
        <v>193</v>
      </c>
      <c r="G159" s="66">
        <v>193</v>
      </c>
      <c r="H159" s="66">
        <v>195</v>
      </c>
      <c r="I159" s="66">
        <v>203</v>
      </c>
      <c r="J159" s="66">
        <v>204</v>
      </c>
      <c r="K159" s="66">
        <v>232</v>
      </c>
      <c r="L159" s="66">
        <v>211</v>
      </c>
      <c r="M159" s="66">
        <v>212</v>
      </c>
      <c r="N159" s="66">
        <v>1.0127999999999999</v>
      </c>
      <c r="O159" s="67">
        <v>20.58</v>
      </c>
      <c r="P159" s="68">
        <f>AVERAGE(D159:M159)*N159*O159</f>
        <v>4227.0463871999991</v>
      </c>
      <c r="Q159" s="69"/>
      <c r="R159" s="66">
        <v>361</v>
      </c>
      <c r="S159" s="66">
        <v>335</v>
      </c>
      <c r="T159" s="66">
        <v>340</v>
      </c>
      <c r="U159" s="66">
        <v>311</v>
      </c>
      <c r="V159" s="66">
        <v>280</v>
      </c>
      <c r="W159" s="66">
        <v>264</v>
      </c>
      <c r="X159" s="66">
        <v>354</v>
      </c>
      <c r="Y159" s="66">
        <v>309</v>
      </c>
      <c r="Z159" s="66">
        <v>330</v>
      </c>
      <c r="AA159" s="66">
        <v>281</v>
      </c>
      <c r="AB159" s="66">
        <v>1.0183</v>
      </c>
      <c r="AC159" s="67">
        <v>21.74</v>
      </c>
      <c r="AD159" s="68">
        <f>AVERAGE(R159:AA159)*AB159*AC159</f>
        <v>7006.6269929999989</v>
      </c>
      <c r="AE159" s="66">
        <v>4992</v>
      </c>
      <c r="AF159" s="69"/>
      <c r="AG159" s="69"/>
      <c r="AH159" s="70"/>
      <c r="AI159" s="70"/>
      <c r="AJ159" s="71"/>
      <c r="AK159" s="66"/>
      <c r="AL159" s="66"/>
    </row>
    <row r="160" spans="1:227" ht="36" x14ac:dyDescent="0.3">
      <c r="A160" s="26" t="s">
        <v>86</v>
      </c>
      <c r="B160" s="25"/>
      <c r="D160" s="66"/>
      <c r="E160" s="66"/>
      <c r="F160" s="66"/>
      <c r="G160" s="66"/>
      <c r="H160" s="66"/>
      <c r="I160" s="66"/>
      <c r="J160" s="66"/>
      <c r="K160" s="66"/>
      <c r="L160" s="66"/>
      <c r="M160" s="66"/>
      <c r="N160" s="66"/>
      <c r="O160" s="66"/>
      <c r="P160" s="68"/>
      <c r="Q160" s="69"/>
      <c r="R160" s="66"/>
      <c r="S160" s="66"/>
      <c r="T160" s="66"/>
      <c r="U160" s="66"/>
      <c r="V160" s="66"/>
      <c r="W160" s="66"/>
      <c r="X160" s="66"/>
      <c r="Y160" s="66"/>
      <c r="Z160" s="66"/>
      <c r="AA160" s="66"/>
      <c r="AB160" s="66"/>
      <c r="AC160" s="66"/>
      <c r="AD160" s="68"/>
      <c r="AE160" s="66"/>
      <c r="AF160" s="69"/>
      <c r="AG160" s="69"/>
      <c r="AH160" s="70"/>
      <c r="AI160" s="70"/>
      <c r="AJ160" s="71"/>
      <c r="AK160" s="66"/>
      <c r="AL160" s="66"/>
    </row>
    <row r="161" spans="1:38" x14ac:dyDescent="0.3">
      <c r="B161" s="25"/>
      <c r="D161" s="66"/>
      <c r="E161" s="66"/>
      <c r="F161" s="66"/>
      <c r="G161" s="66"/>
      <c r="H161" s="66"/>
      <c r="I161" s="66"/>
      <c r="J161" s="66"/>
      <c r="K161" s="66"/>
      <c r="L161" s="66"/>
      <c r="M161" s="66"/>
      <c r="N161" s="66">
        <v>1.0127999999999999</v>
      </c>
      <c r="O161" s="67">
        <v>20.58</v>
      </c>
      <c r="P161" s="68"/>
      <c r="Q161" s="69"/>
      <c r="R161" s="66"/>
      <c r="S161" s="66"/>
      <c r="T161" s="66"/>
      <c r="U161" s="66"/>
      <c r="V161" s="66"/>
      <c r="W161" s="66"/>
      <c r="X161" s="66"/>
      <c r="Y161" s="66"/>
      <c r="Z161" s="66"/>
      <c r="AA161" s="66"/>
      <c r="AB161" s="66"/>
      <c r="AC161" s="67"/>
      <c r="AD161" s="68"/>
      <c r="AE161" s="66">
        <v>1685</v>
      </c>
      <c r="AF161" s="69"/>
      <c r="AG161" s="69"/>
      <c r="AH161" s="70"/>
      <c r="AI161" s="70"/>
      <c r="AJ161" s="71"/>
      <c r="AK161" s="66"/>
      <c r="AL161" s="66"/>
    </row>
    <row r="162" spans="1:38" x14ac:dyDescent="0.3">
      <c r="A162" s="26" t="s">
        <v>57</v>
      </c>
      <c r="B162" s="25"/>
      <c r="D162" s="66"/>
      <c r="E162" s="66"/>
      <c r="F162" s="66"/>
      <c r="G162" s="66"/>
      <c r="H162" s="66"/>
      <c r="I162" s="66"/>
      <c r="J162" s="66"/>
      <c r="K162" s="66"/>
      <c r="L162" s="66"/>
      <c r="M162" s="66"/>
      <c r="N162" s="66">
        <v>1.0127999999999999</v>
      </c>
      <c r="O162" s="67">
        <v>20.58</v>
      </c>
      <c r="P162" s="68"/>
      <c r="Q162" s="69"/>
      <c r="R162" s="66"/>
      <c r="S162" s="66"/>
      <c r="T162" s="66"/>
      <c r="U162" s="66"/>
      <c r="V162" s="66"/>
      <c r="W162" s="66"/>
      <c r="X162" s="66"/>
      <c r="Y162" s="66"/>
      <c r="Z162" s="66"/>
      <c r="AA162" s="66"/>
      <c r="AB162" s="66"/>
      <c r="AC162" s="67"/>
      <c r="AD162" s="68"/>
      <c r="AE162" s="66"/>
      <c r="AF162" s="69"/>
      <c r="AG162" s="69"/>
      <c r="AH162" s="70"/>
      <c r="AI162" s="70"/>
      <c r="AJ162" s="71"/>
      <c r="AK162" s="66"/>
      <c r="AL162" s="66"/>
    </row>
    <row r="163" spans="1:38" x14ac:dyDescent="0.3">
      <c r="A163" s="26" t="s">
        <v>58</v>
      </c>
      <c r="B163" s="25"/>
      <c r="D163" s="66">
        <v>11144</v>
      </c>
      <c r="E163" s="66">
        <v>11491</v>
      </c>
      <c r="F163" s="66">
        <v>10651</v>
      </c>
      <c r="G163" s="66">
        <v>10655</v>
      </c>
      <c r="H163" s="66">
        <v>12107</v>
      </c>
      <c r="I163" s="66">
        <v>9639</v>
      </c>
      <c r="J163" s="66">
        <v>9712</v>
      </c>
      <c r="K163" s="66">
        <v>10819</v>
      </c>
      <c r="L163" s="66">
        <v>10925</v>
      </c>
      <c r="M163" s="66">
        <v>11020</v>
      </c>
      <c r="N163" s="66">
        <v>1.0127999999999999</v>
      </c>
      <c r="O163" s="67">
        <v>20.58</v>
      </c>
      <c r="P163" s="68">
        <f>AVERAGE(D163:M163)*N163*O163</f>
        <v>225448.72701119995</v>
      </c>
      <c r="Q163" s="69"/>
      <c r="R163" s="66">
        <v>14985</v>
      </c>
      <c r="S163" s="66">
        <v>15465</v>
      </c>
      <c r="T163" s="66">
        <v>13565</v>
      </c>
      <c r="U163" s="66">
        <v>12181</v>
      </c>
      <c r="V163" s="66">
        <v>10146</v>
      </c>
      <c r="W163" s="66">
        <v>10468</v>
      </c>
      <c r="X163" s="66">
        <v>13771</v>
      </c>
      <c r="Y163" s="66">
        <v>12417</v>
      </c>
      <c r="Z163" s="66">
        <v>11814</v>
      </c>
      <c r="AA163" s="66">
        <v>12663</v>
      </c>
      <c r="AB163" s="66">
        <v>1.0183</v>
      </c>
      <c r="AC163" s="67">
        <v>21.74</v>
      </c>
      <c r="AD163" s="68">
        <f t="shared" si="10"/>
        <v>282202.14089499996</v>
      </c>
      <c r="AE163" s="66"/>
      <c r="AF163" s="69"/>
      <c r="AG163" s="69"/>
      <c r="AH163" s="70"/>
      <c r="AI163" s="70"/>
      <c r="AJ163" s="71"/>
      <c r="AK163" s="66"/>
      <c r="AL163" s="66"/>
    </row>
    <row r="164" spans="1:38" x14ac:dyDescent="0.3">
      <c r="A164" s="26" t="s">
        <v>59</v>
      </c>
      <c r="B164" s="25"/>
      <c r="D164" s="66">
        <v>10317</v>
      </c>
      <c r="E164" s="66">
        <v>11200</v>
      </c>
      <c r="F164" s="66">
        <v>10223</v>
      </c>
      <c r="G164" s="66">
        <v>10304</v>
      </c>
      <c r="H164" s="66">
        <v>11993</v>
      </c>
      <c r="I164" s="66">
        <v>9408</v>
      </c>
      <c r="J164" s="66">
        <v>8926</v>
      </c>
      <c r="K164" s="66">
        <v>10151</v>
      </c>
      <c r="L164" s="66">
        <v>9258</v>
      </c>
      <c r="M164" s="66">
        <v>9775</v>
      </c>
      <c r="N164" s="66">
        <v>1.0127999999999999</v>
      </c>
      <c r="O164" s="67">
        <v>20.58</v>
      </c>
      <c r="P164" s="68">
        <f>AVERAGE(D164:M164)*N164*O164</f>
        <v>211675.39243199996</v>
      </c>
      <c r="Q164" s="69"/>
      <c r="R164" s="66">
        <v>15826</v>
      </c>
      <c r="S164" s="66">
        <v>16704</v>
      </c>
      <c r="T164" s="66">
        <v>13918</v>
      </c>
      <c r="U164" s="66">
        <v>13019</v>
      </c>
      <c r="V164" s="66">
        <v>10460</v>
      </c>
      <c r="W164" s="66">
        <v>10828</v>
      </c>
      <c r="X164" s="66">
        <v>14386</v>
      </c>
      <c r="Y164" s="66">
        <v>13077</v>
      </c>
      <c r="Z164" s="66">
        <v>12055</v>
      </c>
      <c r="AA164" s="66">
        <v>12853</v>
      </c>
      <c r="AB164" s="66">
        <v>1.0183</v>
      </c>
      <c r="AC164" s="67">
        <v>21.74</v>
      </c>
      <c r="AD164" s="68">
        <f t="shared" si="10"/>
        <v>294712.23540919996</v>
      </c>
      <c r="AE164" s="66"/>
      <c r="AF164" s="69"/>
      <c r="AG164" s="69"/>
      <c r="AH164" s="70"/>
      <c r="AI164" s="70"/>
      <c r="AJ164" s="71"/>
      <c r="AK164" s="66"/>
      <c r="AL164" s="66"/>
    </row>
    <row r="165" spans="1:38" x14ac:dyDescent="0.3">
      <c r="D165" s="66">
        <v>21461</v>
      </c>
      <c r="E165" s="66">
        <v>22691</v>
      </c>
      <c r="F165" s="66">
        <v>20874</v>
      </c>
      <c r="G165" s="66">
        <v>10959</v>
      </c>
      <c r="H165" s="66">
        <v>24100</v>
      </c>
      <c r="I165" s="66">
        <v>19047</v>
      </c>
      <c r="J165" s="66">
        <v>18638</v>
      </c>
      <c r="K165" s="66">
        <v>20970</v>
      </c>
      <c r="L165" s="66">
        <v>20183</v>
      </c>
      <c r="M165" s="66">
        <v>20795</v>
      </c>
      <c r="N165" s="66">
        <v>1.0127999999999999</v>
      </c>
      <c r="O165" s="67">
        <v>20.58</v>
      </c>
      <c r="P165" s="68">
        <f>AVERAGE(D165:M165)*N165*O165</f>
        <v>416280.69544319989</v>
      </c>
      <c r="Q165" s="72">
        <f>SUM(Q3:Q164)</f>
        <v>110900</v>
      </c>
      <c r="R165" s="66">
        <v>30811</v>
      </c>
      <c r="S165" s="66">
        <v>32169</v>
      </c>
      <c r="T165" s="66">
        <v>27483</v>
      </c>
      <c r="U165" s="66">
        <v>25200</v>
      </c>
      <c r="V165" s="66">
        <v>20606</v>
      </c>
      <c r="W165" s="66">
        <v>21296</v>
      </c>
      <c r="X165" s="66">
        <v>28157</v>
      </c>
      <c r="Y165" s="66">
        <v>25494</v>
      </c>
      <c r="Z165" s="66">
        <v>23869</v>
      </c>
      <c r="AA165" s="66">
        <v>25516</v>
      </c>
      <c r="AB165" s="66">
        <v>1.0183</v>
      </c>
      <c r="AC165" s="67">
        <v>21.74</v>
      </c>
      <c r="AD165" s="68">
        <f t="shared" si="10"/>
        <v>576914.37630419992</v>
      </c>
      <c r="AE165" s="66">
        <f>SUM(AE3:AE164)</f>
        <v>730270</v>
      </c>
      <c r="AF165" s="72">
        <f>SUM(AF3:AF164)</f>
        <v>110900</v>
      </c>
      <c r="AG165" s="72"/>
      <c r="AH165" s="70"/>
      <c r="AI165" s="70"/>
      <c r="AJ165" s="71">
        <f>SUM(AJ3:AJ164,AJ171:AJ280)</f>
        <v>59396</v>
      </c>
      <c r="AK165" s="66"/>
      <c r="AL165" s="66"/>
    </row>
    <row r="166" spans="1:38" x14ac:dyDescent="0.3">
      <c r="D166" s="66"/>
      <c r="E166" s="66"/>
      <c r="F166" s="66"/>
      <c r="G166" s="66"/>
      <c r="H166" s="66"/>
      <c r="I166" s="66"/>
      <c r="J166" s="66"/>
      <c r="K166" s="66"/>
      <c r="L166" s="66"/>
      <c r="M166" s="66"/>
      <c r="N166" s="66"/>
      <c r="O166" s="66"/>
      <c r="P166" s="68"/>
      <c r="Q166" s="69"/>
      <c r="R166" s="66"/>
      <c r="S166" s="66"/>
      <c r="T166" s="66"/>
      <c r="U166" s="66"/>
      <c r="V166" s="66"/>
      <c r="W166" s="66"/>
      <c r="X166" s="66"/>
      <c r="Y166" s="66"/>
      <c r="Z166" s="66"/>
      <c r="AA166" s="66"/>
      <c r="AB166" s="66"/>
      <c r="AC166" s="67"/>
      <c r="AD166" s="68"/>
      <c r="AE166" s="66"/>
      <c r="AF166" s="69"/>
      <c r="AG166" s="69"/>
      <c r="AH166" s="70"/>
      <c r="AI166" s="70"/>
      <c r="AJ166" s="71"/>
      <c r="AK166" s="66"/>
      <c r="AL166" s="66"/>
    </row>
    <row r="167" spans="1:38" x14ac:dyDescent="0.3">
      <c r="D167" s="66"/>
      <c r="E167" s="66"/>
      <c r="F167" s="66"/>
      <c r="G167" s="66"/>
      <c r="H167" s="66"/>
      <c r="I167" s="66"/>
      <c r="J167" s="66"/>
      <c r="K167" s="66"/>
      <c r="L167" s="66"/>
      <c r="M167" s="66"/>
      <c r="N167" s="66"/>
      <c r="O167" s="66"/>
      <c r="P167" s="68"/>
      <c r="Q167" s="69"/>
      <c r="R167" s="66"/>
      <c r="S167" s="66"/>
      <c r="T167" s="66"/>
      <c r="U167" s="66"/>
      <c r="V167" s="66"/>
      <c r="W167" s="66"/>
      <c r="X167" s="66"/>
      <c r="Y167" s="66"/>
      <c r="Z167" s="66"/>
      <c r="AA167" s="66"/>
      <c r="AB167" s="66"/>
      <c r="AC167" s="67"/>
      <c r="AD167" s="68"/>
      <c r="AE167" s="66"/>
      <c r="AF167" s="69"/>
      <c r="AG167" s="69"/>
      <c r="AH167" s="70"/>
      <c r="AI167" s="70"/>
      <c r="AJ167" s="71"/>
      <c r="AK167" s="66"/>
      <c r="AL167" s="66"/>
    </row>
    <row r="168" spans="1:38" x14ac:dyDescent="0.3">
      <c r="D168" s="66"/>
      <c r="E168" s="66"/>
      <c r="F168" s="66"/>
      <c r="G168" s="66"/>
      <c r="H168" s="66"/>
      <c r="I168" s="66"/>
      <c r="J168" s="66"/>
      <c r="K168" s="66"/>
      <c r="L168" s="66"/>
      <c r="M168" s="66"/>
      <c r="N168" s="66"/>
      <c r="O168" s="66"/>
      <c r="P168" s="68"/>
      <c r="Q168" s="69"/>
      <c r="R168" s="66"/>
      <c r="S168" s="66"/>
      <c r="T168" s="66"/>
      <c r="U168" s="66"/>
      <c r="V168" s="66"/>
      <c r="W168" s="66"/>
      <c r="X168" s="66"/>
      <c r="Y168" s="66"/>
      <c r="Z168" s="66"/>
      <c r="AA168" s="66"/>
      <c r="AB168" s="66"/>
      <c r="AC168" s="67"/>
      <c r="AD168" s="68"/>
      <c r="AE168" s="66"/>
      <c r="AF168" s="69"/>
      <c r="AG168" s="69"/>
      <c r="AH168" s="70"/>
      <c r="AI168" s="70"/>
      <c r="AJ168" s="71"/>
      <c r="AK168" s="66"/>
      <c r="AL168" s="66"/>
    </row>
    <row r="169" spans="1:38" x14ac:dyDescent="0.3">
      <c r="D169" s="66"/>
      <c r="E169" s="66"/>
      <c r="F169" s="66"/>
      <c r="G169" s="66"/>
      <c r="H169" s="66"/>
      <c r="I169" s="66"/>
      <c r="J169" s="66"/>
      <c r="K169" s="66"/>
      <c r="L169" s="66"/>
      <c r="M169" s="66"/>
      <c r="N169" s="66"/>
      <c r="O169" s="66"/>
      <c r="P169" s="68"/>
      <c r="Q169" s="69"/>
      <c r="R169" s="66"/>
      <c r="S169" s="66"/>
      <c r="T169" s="66"/>
      <c r="U169" s="66"/>
      <c r="V169" s="66"/>
      <c r="W169" s="66"/>
      <c r="X169" s="66"/>
      <c r="Y169" s="66"/>
      <c r="Z169" s="66"/>
      <c r="AA169" s="66"/>
      <c r="AB169" s="66"/>
      <c r="AC169" s="67"/>
      <c r="AD169" s="68"/>
      <c r="AE169" s="66"/>
      <c r="AF169" s="69"/>
      <c r="AG169" s="69"/>
      <c r="AH169" s="70"/>
      <c r="AI169" s="70"/>
      <c r="AJ169" s="71"/>
      <c r="AK169" s="66"/>
      <c r="AL169" s="66"/>
    </row>
    <row r="170" spans="1:38" x14ac:dyDescent="0.3">
      <c r="A170" s="26" t="s">
        <v>192</v>
      </c>
      <c r="D170" s="66"/>
      <c r="E170" s="66"/>
      <c r="F170" s="66"/>
      <c r="G170" s="66"/>
      <c r="H170" s="66"/>
      <c r="I170" s="66"/>
      <c r="J170" s="66"/>
      <c r="K170" s="66"/>
      <c r="L170" s="66"/>
      <c r="M170" s="66"/>
      <c r="N170" s="66"/>
      <c r="O170" s="66"/>
      <c r="P170" s="68"/>
      <c r="Q170" s="69"/>
      <c r="R170" s="66"/>
      <c r="S170" s="66"/>
      <c r="T170" s="66"/>
      <c r="U170" s="66"/>
      <c r="V170" s="66"/>
      <c r="W170" s="66"/>
      <c r="X170" s="66"/>
      <c r="Y170" s="66"/>
      <c r="Z170" s="66"/>
      <c r="AA170" s="66"/>
      <c r="AB170" s="66"/>
      <c r="AC170" s="67"/>
      <c r="AD170" s="68"/>
      <c r="AE170" s="66"/>
      <c r="AF170" s="69"/>
      <c r="AG170" s="69"/>
      <c r="AH170" s="70"/>
      <c r="AI170" s="70"/>
      <c r="AJ170" s="71"/>
      <c r="AK170" s="66"/>
      <c r="AL170" s="66"/>
    </row>
    <row r="171" spans="1:38" x14ac:dyDescent="0.3">
      <c r="A171" s="41" t="s">
        <v>165</v>
      </c>
      <c r="D171" s="66"/>
      <c r="E171" s="66"/>
      <c r="F171" s="66"/>
      <c r="G171" s="66"/>
      <c r="H171" s="66"/>
      <c r="I171" s="66"/>
      <c r="J171" s="66"/>
      <c r="K171" s="66"/>
      <c r="L171" s="66"/>
      <c r="M171" s="66"/>
      <c r="N171" s="66"/>
      <c r="O171" s="66"/>
      <c r="P171" s="68"/>
      <c r="Q171" s="69"/>
      <c r="R171" s="66"/>
      <c r="S171" s="66"/>
      <c r="T171" s="66"/>
      <c r="U171" s="66"/>
      <c r="V171" s="66"/>
      <c r="W171" s="66"/>
      <c r="X171" s="66"/>
      <c r="Y171" s="66"/>
      <c r="Z171" s="66"/>
      <c r="AA171" s="66"/>
      <c r="AB171" s="66"/>
      <c r="AC171" s="66"/>
      <c r="AD171" s="68"/>
      <c r="AE171" s="66"/>
      <c r="AF171" s="69"/>
      <c r="AG171" s="73">
        <v>264</v>
      </c>
      <c r="AH171" s="70"/>
      <c r="AI171" s="70"/>
      <c r="AJ171" s="71">
        <f t="shared" si="12"/>
        <v>264</v>
      </c>
      <c r="AK171" s="66"/>
      <c r="AL171" s="66"/>
    </row>
    <row r="172" spans="1:38" x14ac:dyDescent="0.3">
      <c r="A172" s="41" t="s">
        <v>166</v>
      </c>
      <c r="D172" s="66"/>
      <c r="E172" s="66"/>
      <c r="F172" s="66"/>
      <c r="G172" s="66"/>
      <c r="H172" s="66"/>
      <c r="I172" s="66"/>
      <c r="J172" s="66"/>
      <c r="K172" s="66"/>
      <c r="L172" s="66"/>
      <c r="M172" s="66"/>
      <c r="N172" s="66"/>
      <c r="O172" s="66"/>
      <c r="P172" s="68"/>
      <c r="Q172" s="69"/>
      <c r="R172" s="66"/>
      <c r="S172" s="66"/>
      <c r="T172" s="66"/>
      <c r="U172" s="66"/>
      <c r="V172" s="66"/>
      <c r="W172" s="66"/>
      <c r="X172" s="66"/>
      <c r="Y172" s="66"/>
      <c r="Z172" s="66"/>
      <c r="AA172" s="66"/>
      <c r="AB172" s="66"/>
      <c r="AC172" s="66"/>
      <c r="AD172" s="68"/>
      <c r="AE172" s="66"/>
      <c r="AF172" s="69"/>
      <c r="AG172" s="73">
        <v>216</v>
      </c>
      <c r="AH172" s="70"/>
      <c r="AI172" s="70"/>
      <c r="AJ172" s="71">
        <f t="shared" si="12"/>
        <v>216</v>
      </c>
      <c r="AK172" s="66"/>
      <c r="AL172" s="66"/>
    </row>
    <row r="173" spans="1:38" x14ac:dyDescent="0.3">
      <c r="A173" s="41" t="s">
        <v>167</v>
      </c>
      <c r="D173" s="66"/>
      <c r="E173" s="66"/>
      <c r="F173" s="66"/>
      <c r="G173" s="66"/>
      <c r="H173" s="66"/>
      <c r="I173" s="66"/>
      <c r="J173" s="66"/>
      <c r="K173" s="66"/>
      <c r="L173" s="66"/>
      <c r="M173" s="66"/>
      <c r="N173" s="66"/>
      <c r="O173" s="66"/>
      <c r="P173" s="68"/>
      <c r="Q173" s="69"/>
      <c r="R173" s="66"/>
      <c r="S173" s="66"/>
      <c r="T173" s="66"/>
      <c r="U173" s="66"/>
      <c r="V173" s="66"/>
      <c r="W173" s="66"/>
      <c r="X173" s="66"/>
      <c r="Y173" s="66"/>
      <c r="Z173" s="66"/>
      <c r="AA173" s="66"/>
      <c r="AB173" s="66"/>
      <c r="AC173" s="66"/>
      <c r="AD173" s="68"/>
      <c r="AE173" s="66"/>
      <c r="AF173" s="69"/>
      <c r="AG173" s="73">
        <v>137</v>
      </c>
      <c r="AH173" s="70"/>
      <c r="AI173" s="70"/>
      <c r="AJ173" s="71">
        <f t="shared" si="12"/>
        <v>137</v>
      </c>
      <c r="AK173" s="66"/>
      <c r="AL173" s="66"/>
    </row>
    <row r="174" spans="1:38" x14ac:dyDescent="0.3">
      <c r="A174" s="41" t="s">
        <v>168</v>
      </c>
      <c r="D174" s="66"/>
      <c r="E174" s="66"/>
      <c r="F174" s="66"/>
      <c r="G174" s="66"/>
      <c r="H174" s="66"/>
      <c r="I174" s="66"/>
      <c r="J174" s="66"/>
      <c r="K174" s="66"/>
      <c r="L174" s="66"/>
      <c r="M174" s="66"/>
      <c r="N174" s="66"/>
      <c r="O174" s="66"/>
      <c r="P174" s="68"/>
      <c r="Q174" s="69"/>
      <c r="R174" s="66"/>
      <c r="S174" s="66"/>
      <c r="T174" s="66"/>
      <c r="U174" s="66"/>
      <c r="V174" s="66"/>
      <c r="W174" s="66"/>
      <c r="X174" s="66"/>
      <c r="Y174" s="66"/>
      <c r="Z174" s="66"/>
      <c r="AA174" s="66"/>
      <c r="AB174" s="66"/>
      <c r="AC174" s="66"/>
      <c r="AD174" s="68"/>
      <c r="AE174" s="66"/>
      <c r="AF174" s="69"/>
      <c r="AG174" s="73">
        <v>999</v>
      </c>
      <c r="AH174" s="70"/>
      <c r="AI174" s="70"/>
      <c r="AJ174" s="71">
        <f t="shared" si="12"/>
        <v>999</v>
      </c>
      <c r="AK174" s="66"/>
      <c r="AL174" s="66"/>
    </row>
    <row r="175" spans="1:38" x14ac:dyDescent="0.3">
      <c r="A175" s="41" t="s">
        <v>169</v>
      </c>
      <c r="D175" s="66"/>
      <c r="E175" s="66"/>
      <c r="F175" s="66"/>
      <c r="G175" s="66"/>
      <c r="H175" s="66"/>
      <c r="I175" s="66"/>
      <c r="J175" s="66"/>
      <c r="K175" s="66"/>
      <c r="L175" s="66"/>
      <c r="M175" s="66"/>
      <c r="N175" s="66"/>
      <c r="O175" s="66"/>
      <c r="P175" s="68"/>
      <c r="Q175" s="69"/>
      <c r="R175" s="66"/>
      <c r="S175" s="66"/>
      <c r="T175" s="66"/>
      <c r="U175" s="66"/>
      <c r="V175" s="66"/>
      <c r="W175" s="66"/>
      <c r="X175" s="66"/>
      <c r="Y175" s="66"/>
      <c r="Z175" s="66"/>
      <c r="AA175" s="66"/>
      <c r="AB175" s="66"/>
      <c r="AC175" s="66"/>
      <c r="AD175" s="68"/>
      <c r="AE175" s="66"/>
      <c r="AF175" s="69"/>
      <c r="AG175" s="73">
        <v>222</v>
      </c>
      <c r="AH175" s="70"/>
      <c r="AI175" s="70"/>
      <c r="AJ175" s="71">
        <f t="shared" si="12"/>
        <v>222</v>
      </c>
      <c r="AK175" s="66"/>
      <c r="AL175" s="66"/>
    </row>
    <row r="176" spans="1:38" x14ac:dyDescent="0.3">
      <c r="A176" s="41" t="s">
        <v>170</v>
      </c>
      <c r="D176" s="66"/>
      <c r="E176" s="66"/>
      <c r="F176" s="66"/>
      <c r="G176" s="66"/>
      <c r="H176" s="66"/>
      <c r="I176" s="66"/>
      <c r="J176" s="66"/>
      <c r="K176" s="66"/>
      <c r="L176" s="66"/>
      <c r="M176" s="66"/>
      <c r="N176" s="66"/>
      <c r="O176" s="66"/>
      <c r="P176" s="68"/>
      <c r="Q176" s="69"/>
      <c r="R176" s="66"/>
      <c r="S176" s="66"/>
      <c r="T176" s="66"/>
      <c r="U176" s="66"/>
      <c r="V176" s="66"/>
      <c r="W176" s="66"/>
      <c r="X176" s="66"/>
      <c r="Y176" s="66"/>
      <c r="Z176" s="66"/>
      <c r="AA176" s="66"/>
      <c r="AB176" s="66"/>
      <c r="AC176" s="66"/>
      <c r="AD176" s="68"/>
      <c r="AE176" s="66"/>
      <c r="AF176" s="69"/>
      <c r="AG176" s="73">
        <v>93</v>
      </c>
      <c r="AH176" s="70"/>
      <c r="AI176" s="70"/>
      <c r="AJ176" s="71">
        <f t="shared" si="12"/>
        <v>93</v>
      </c>
      <c r="AK176" s="66"/>
      <c r="AL176" s="66"/>
    </row>
    <row r="177" spans="1:38" x14ac:dyDescent="0.3">
      <c r="A177" s="41" t="s">
        <v>171</v>
      </c>
      <c r="D177" s="66"/>
      <c r="E177" s="66"/>
      <c r="F177" s="66"/>
      <c r="G177" s="66"/>
      <c r="H177" s="66"/>
      <c r="I177" s="66"/>
      <c r="J177" s="66"/>
      <c r="K177" s="66"/>
      <c r="L177" s="66"/>
      <c r="M177" s="66"/>
      <c r="N177" s="66"/>
      <c r="O177" s="66"/>
      <c r="P177" s="68"/>
      <c r="Q177" s="69"/>
      <c r="R177" s="66"/>
      <c r="S177" s="66"/>
      <c r="T177" s="66"/>
      <c r="U177" s="66"/>
      <c r="V177" s="66"/>
      <c r="W177" s="66"/>
      <c r="X177" s="66"/>
      <c r="Y177" s="66"/>
      <c r="Z177" s="66"/>
      <c r="AA177" s="66"/>
      <c r="AB177" s="66"/>
      <c r="AC177" s="66"/>
      <c r="AD177" s="68"/>
      <c r="AE177" s="66"/>
      <c r="AF177" s="69"/>
      <c r="AG177" s="73">
        <v>3940</v>
      </c>
      <c r="AH177" s="70"/>
      <c r="AI177" s="70"/>
      <c r="AJ177" s="71">
        <f t="shared" si="12"/>
        <v>3940</v>
      </c>
      <c r="AK177" s="66"/>
      <c r="AL177" s="66"/>
    </row>
    <row r="178" spans="1:38" x14ac:dyDescent="0.3">
      <c r="A178" s="41" t="s">
        <v>172</v>
      </c>
      <c r="D178" s="66"/>
      <c r="E178" s="66"/>
      <c r="F178" s="66"/>
      <c r="G178" s="66"/>
      <c r="H178" s="66"/>
      <c r="I178" s="66"/>
      <c r="J178" s="66"/>
      <c r="K178" s="66"/>
      <c r="L178" s="66"/>
      <c r="M178" s="66"/>
      <c r="N178" s="66"/>
      <c r="O178" s="66"/>
      <c r="P178" s="68"/>
      <c r="Q178" s="69"/>
      <c r="R178" s="66"/>
      <c r="S178" s="66"/>
      <c r="T178" s="66"/>
      <c r="U178" s="66"/>
      <c r="V178" s="66"/>
      <c r="W178" s="66"/>
      <c r="X178" s="66"/>
      <c r="Y178" s="66"/>
      <c r="Z178" s="66"/>
      <c r="AA178" s="66"/>
      <c r="AB178" s="66"/>
      <c r="AC178" s="66"/>
      <c r="AD178" s="68"/>
      <c r="AE178" s="66"/>
      <c r="AF178" s="69"/>
      <c r="AG178" s="73">
        <v>57</v>
      </c>
      <c r="AH178" s="70"/>
      <c r="AI178" s="70"/>
      <c r="AJ178" s="71">
        <f t="shared" si="12"/>
        <v>57</v>
      </c>
      <c r="AK178" s="66"/>
      <c r="AL178" s="66"/>
    </row>
    <row r="179" spans="1:38" x14ac:dyDescent="0.3">
      <c r="A179" s="41" t="s">
        <v>173</v>
      </c>
      <c r="D179" s="66"/>
      <c r="E179" s="66"/>
      <c r="F179" s="66"/>
      <c r="G179" s="66"/>
      <c r="H179" s="66"/>
      <c r="I179" s="66"/>
      <c r="J179" s="66"/>
      <c r="K179" s="66"/>
      <c r="L179" s="66"/>
      <c r="M179" s="66"/>
      <c r="N179" s="66"/>
      <c r="O179" s="66"/>
      <c r="P179" s="68"/>
      <c r="Q179" s="69"/>
      <c r="R179" s="66"/>
      <c r="S179" s="66"/>
      <c r="T179" s="66"/>
      <c r="U179" s="66"/>
      <c r="V179" s="66"/>
      <c r="W179" s="66"/>
      <c r="X179" s="66"/>
      <c r="Y179" s="66"/>
      <c r="Z179" s="66"/>
      <c r="AA179" s="66"/>
      <c r="AB179" s="66"/>
      <c r="AC179" s="66"/>
      <c r="AD179" s="68"/>
      <c r="AE179" s="66"/>
      <c r="AF179" s="69"/>
      <c r="AG179" s="73">
        <v>168</v>
      </c>
      <c r="AH179" s="70"/>
      <c r="AI179" s="70"/>
      <c r="AJ179" s="71">
        <f t="shared" si="12"/>
        <v>168</v>
      </c>
      <c r="AK179" s="66"/>
      <c r="AL179" s="66"/>
    </row>
    <row r="180" spans="1:38" x14ac:dyDescent="0.3">
      <c r="A180" s="41" t="s">
        <v>174</v>
      </c>
      <c r="D180" s="66"/>
      <c r="E180" s="66"/>
      <c r="F180" s="66"/>
      <c r="G180" s="66"/>
      <c r="H180" s="66"/>
      <c r="I180" s="66"/>
      <c r="J180" s="66"/>
      <c r="K180" s="66"/>
      <c r="L180" s="66"/>
      <c r="M180" s="66"/>
      <c r="N180" s="66"/>
      <c r="O180" s="66"/>
      <c r="P180" s="68"/>
      <c r="Q180" s="69"/>
      <c r="R180" s="66"/>
      <c r="S180" s="66"/>
      <c r="T180" s="66"/>
      <c r="U180" s="66"/>
      <c r="V180" s="66"/>
      <c r="W180" s="66"/>
      <c r="X180" s="66"/>
      <c r="Y180" s="66"/>
      <c r="Z180" s="66"/>
      <c r="AA180" s="66"/>
      <c r="AB180" s="66"/>
      <c r="AC180" s="66"/>
      <c r="AD180" s="68"/>
      <c r="AE180" s="66"/>
      <c r="AF180" s="69"/>
      <c r="AG180" s="73">
        <v>26</v>
      </c>
      <c r="AH180" s="70"/>
      <c r="AI180" s="70"/>
      <c r="AJ180" s="71">
        <f t="shared" si="12"/>
        <v>26</v>
      </c>
      <c r="AK180" s="66"/>
      <c r="AL180" s="66"/>
    </row>
    <row r="181" spans="1:38" x14ac:dyDescent="0.3">
      <c r="A181" s="41" t="s">
        <v>175</v>
      </c>
      <c r="D181" s="66"/>
      <c r="E181" s="66"/>
      <c r="F181" s="66"/>
      <c r="G181" s="66"/>
      <c r="H181" s="66"/>
      <c r="I181" s="66"/>
      <c r="J181" s="66"/>
      <c r="K181" s="66"/>
      <c r="L181" s="66"/>
      <c r="M181" s="66"/>
      <c r="N181" s="66"/>
      <c r="O181" s="66"/>
      <c r="P181" s="68"/>
      <c r="Q181" s="69"/>
      <c r="R181" s="66"/>
      <c r="S181" s="66"/>
      <c r="T181" s="66"/>
      <c r="U181" s="66"/>
      <c r="V181" s="66"/>
      <c r="W181" s="66"/>
      <c r="X181" s="66"/>
      <c r="Y181" s="66"/>
      <c r="Z181" s="66"/>
      <c r="AA181" s="66"/>
      <c r="AB181" s="66"/>
      <c r="AC181" s="66"/>
      <c r="AD181" s="68"/>
      <c r="AE181" s="66"/>
      <c r="AF181" s="69"/>
      <c r="AG181" s="73">
        <v>82</v>
      </c>
      <c r="AH181" s="70"/>
      <c r="AI181" s="70"/>
      <c r="AJ181" s="71">
        <f t="shared" si="12"/>
        <v>82</v>
      </c>
      <c r="AK181" s="66"/>
      <c r="AL181" s="66"/>
    </row>
    <row r="182" spans="1:38" x14ac:dyDescent="0.3">
      <c r="A182" s="41" t="s">
        <v>176</v>
      </c>
      <c r="D182" s="66"/>
      <c r="E182" s="66"/>
      <c r="F182" s="66"/>
      <c r="G182" s="66"/>
      <c r="H182" s="66"/>
      <c r="I182" s="66"/>
      <c r="J182" s="66"/>
      <c r="K182" s="66"/>
      <c r="L182" s="66"/>
      <c r="M182" s="66"/>
      <c r="N182" s="66"/>
      <c r="O182" s="66"/>
      <c r="P182" s="68"/>
      <c r="Q182" s="69"/>
      <c r="R182" s="66"/>
      <c r="S182" s="66"/>
      <c r="T182" s="66"/>
      <c r="U182" s="66"/>
      <c r="V182" s="66"/>
      <c r="W182" s="66"/>
      <c r="X182" s="66"/>
      <c r="Y182" s="66"/>
      <c r="Z182" s="66"/>
      <c r="AA182" s="66"/>
      <c r="AB182" s="66"/>
      <c r="AC182" s="66"/>
      <c r="AD182" s="68"/>
      <c r="AE182" s="66"/>
      <c r="AF182" s="69"/>
      <c r="AG182" s="73">
        <v>80</v>
      </c>
      <c r="AH182" s="70"/>
      <c r="AI182" s="70"/>
      <c r="AJ182" s="71">
        <f t="shared" si="12"/>
        <v>80</v>
      </c>
      <c r="AK182" s="66"/>
      <c r="AL182" s="66"/>
    </row>
    <row r="183" spans="1:38" x14ac:dyDescent="0.3">
      <c r="A183" s="41" t="s">
        <v>177</v>
      </c>
      <c r="D183" s="66"/>
      <c r="E183" s="66"/>
      <c r="F183" s="66"/>
      <c r="G183" s="66"/>
      <c r="H183" s="66"/>
      <c r="I183" s="66"/>
      <c r="J183" s="66"/>
      <c r="K183" s="66"/>
      <c r="L183" s="66"/>
      <c r="M183" s="66"/>
      <c r="N183" s="66"/>
      <c r="O183" s="66"/>
      <c r="P183" s="68"/>
      <c r="Q183" s="69"/>
      <c r="R183" s="66"/>
      <c r="S183" s="66"/>
      <c r="T183" s="66"/>
      <c r="U183" s="66"/>
      <c r="V183" s="66"/>
      <c r="W183" s="66"/>
      <c r="X183" s="66"/>
      <c r="Y183" s="66"/>
      <c r="Z183" s="66"/>
      <c r="AA183" s="66"/>
      <c r="AB183" s="66"/>
      <c r="AC183" s="66"/>
      <c r="AD183" s="68"/>
      <c r="AE183" s="66"/>
      <c r="AF183" s="69"/>
      <c r="AG183" s="73">
        <v>40</v>
      </c>
      <c r="AH183" s="70"/>
      <c r="AI183" s="70"/>
      <c r="AJ183" s="71">
        <f t="shared" si="12"/>
        <v>40</v>
      </c>
      <c r="AK183" s="66"/>
      <c r="AL183" s="66"/>
    </row>
    <row r="184" spans="1:38" x14ac:dyDescent="0.3">
      <c r="A184" s="41" t="s">
        <v>178</v>
      </c>
      <c r="D184" s="66"/>
      <c r="E184" s="66"/>
      <c r="F184" s="66"/>
      <c r="G184" s="66"/>
      <c r="H184" s="66"/>
      <c r="I184" s="66"/>
      <c r="J184" s="66"/>
      <c r="K184" s="66"/>
      <c r="L184" s="66"/>
      <c r="M184" s="66"/>
      <c r="N184" s="66"/>
      <c r="O184" s="66"/>
      <c r="P184" s="68"/>
      <c r="Q184" s="69"/>
      <c r="R184" s="66"/>
      <c r="S184" s="66"/>
      <c r="T184" s="66"/>
      <c r="U184" s="66"/>
      <c r="V184" s="66"/>
      <c r="W184" s="66"/>
      <c r="X184" s="66"/>
      <c r="Y184" s="66"/>
      <c r="Z184" s="66"/>
      <c r="AA184" s="66"/>
      <c r="AB184" s="66"/>
      <c r="AC184" s="66"/>
      <c r="AD184" s="68"/>
      <c r="AE184" s="66"/>
      <c r="AF184" s="69"/>
      <c r="AG184" s="73">
        <v>201</v>
      </c>
      <c r="AH184" s="70"/>
      <c r="AI184" s="70"/>
      <c r="AJ184" s="71">
        <f t="shared" si="12"/>
        <v>201</v>
      </c>
      <c r="AK184" s="66"/>
      <c r="AL184" s="66"/>
    </row>
    <row r="185" spans="1:38" x14ac:dyDescent="0.3">
      <c r="A185" s="41" t="s">
        <v>179</v>
      </c>
      <c r="D185" s="66"/>
      <c r="E185" s="66"/>
      <c r="F185" s="66"/>
      <c r="G185" s="66"/>
      <c r="H185" s="66"/>
      <c r="I185" s="66"/>
      <c r="J185" s="66"/>
      <c r="K185" s="66"/>
      <c r="L185" s="66"/>
      <c r="M185" s="66"/>
      <c r="N185" s="66"/>
      <c r="O185" s="66"/>
      <c r="P185" s="68"/>
      <c r="Q185" s="69"/>
      <c r="R185" s="66"/>
      <c r="S185" s="66"/>
      <c r="T185" s="66"/>
      <c r="U185" s="66"/>
      <c r="V185" s="66"/>
      <c r="W185" s="66"/>
      <c r="X185" s="66"/>
      <c r="Y185" s="66"/>
      <c r="Z185" s="66"/>
      <c r="AA185" s="66"/>
      <c r="AB185" s="66"/>
      <c r="AC185" s="66"/>
      <c r="AD185" s="68"/>
      <c r="AE185" s="66"/>
      <c r="AF185" s="69"/>
      <c r="AG185" s="73">
        <v>371</v>
      </c>
      <c r="AH185" s="70"/>
      <c r="AI185" s="70"/>
      <c r="AJ185" s="71">
        <f t="shared" si="12"/>
        <v>371</v>
      </c>
      <c r="AK185" s="66"/>
      <c r="AL185" s="66"/>
    </row>
    <row r="186" spans="1:38" x14ac:dyDescent="0.3">
      <c r="A186" s="41" t="s">
        <v>180</v>
      </c>
      <c r="D186" s="66"/>
      <c r="E186" s="66"/>
      <c r="F186" s="66"/>
      <c r="G186" s="66"/>
      <c r="H186" s="66"/>
      <c r="I186" s="66"/>
      <c r="J186" s="66"/>
      <c r="K186" s="66"/>
      <c r="L186" s="66"/>
      <c r="M186" s="66"/>
      <c r="N186" s="66"/>
      <c r="O186" s="66"/>
      <c r="P186" s="68"/>
      <c r="Q186" s="69"/>
      <c r="R186" s="66"/>
      <c r="S186" s="66"/>
      <c r="T186" s="66"/>
      <c r="U186" s="66"/>
      <c r="V186" s="66"/>
      <c r="W186" s="66"/>
      <c r="X186" s="66"/>
      <c r="Y186" s="66"/>
      <c r="Z186" s="66"/>
      <c r="AA186" s="66"/>
      <c r="AB186" s="66"/>
      <c r="AC186" s="66"/>
      <c r="AD186" s="68"/>
      <c r="AE186" s="66"/>
      <c r="AF186" s="69"/>
      <c r="AG186" s="73">
        <v>34</v>
      </c>
      <c r="AH186" s="70"/>
      <c r="AI186" s="70"/>
      <c r="AJ186" s="71">
        <f t="shared" si="12"/>
        <v>34</v>
      </c>
      <c r="AK186" s="66"/>
      <c r="AL186" s="66"/>
    </row>
    <row r="187" spans="1:38" x14ac:dyDescent="0.3">
      <c r="A187" s="41" t="s">
        <v>181</v>
      </c>
      <c r="D187" s="66"/>
      <c r="E187" s="66"/>
      <c r="F187" s="66"/>
      <c r="G187" s="66"/>
      <c r="H187" s="66"/>
      <c r="I187" s="66"/>
      <c r="J187" s="66"/>
      <c r="K187" s="66"/>
      <c r="L187" s="66"/>
      <c r="M187" s="66"/>
      <c r="N187" s="66"/>
      <c r="O187" s="66"/>
      <c r="P187" s="68"/>
      <c r="Q187" s="69"/>
      <c r="R187" s="66"/>
      <c r="S187" s="66"/>
      <c r="T187" s="66"/>
      <c r="U187" s="66"/>
      <c r="V187" s="66"/>
      <c r="W187" s="66"/>
      <c r="X187" s="66"/>
      <c r="Y187" s="66"/>
      <c r="Z187" s="66"/>
      <c r="AA187" s="66"/>
      <c r="AB187" s="66"/>
      <c r="AC187" s="66"/>
      <c r="AD187" s="68"/>
      <c r="AE187" s="66"/>
      <c r="AF187" s="69"/>
      <c r="AG187" s="73">
        <v>8</v>
      </c>
      <c r="AH187" s="70"/>
      <c r="AI187" s="70"/>
      <c r="AJ187" s="71">
        <f t="shared" si="12"/>
        <v>8</v>
      </c>
      <c r="AK187" s="66"/>
      <c r="AL187" s="66"/>
    </row>
    <row r="188" spans="1:38" x14ac:dyDescent="0.3">
      <c r="A188" s="41" t="s">
        <v>182</v>
      </c>
      <c r="D188" s="66"/>
      <c r="E188" s="66"/>
      <c r="F188" s="66"/>
      <c r="G188" s="66"/>
      <c r="H188" s="66"/>
      <c r="I188" s="66"/>
      <c r="J188" s="66"/>
      <c r="K188" s="66"/>
      <c r="L188" s="66"/>
      <c r="M188" s="66"/>
      <c r="N188" s="66"/>
      <c r="O188" s="66"/>
      <c r="P188" s="68"/>
      <c r="Q188" s="69"/>
      <c r="R188" s="66"/>
      <c r="S188" s="66"/>
      <c r="T188" s="66"/>
      <c r="U188" s="66"/>
      <c r="V188" s="66"/>
      <c r="W188" s="66"/>
      <c r="X188" s="66"/>
      <c r="Y188" s="66"/>
      <c r="Z188" s="66"/>
      <c r="AA188" s="66"/>
      <c r="AB188" s="66"/>
      <c r="AC188" s="66"/>
      <c r="AD188" s="68"/>
      <c r="AE188" s="66"/>
      <c r="AF188" s="69"/>
      <c r="AG188" s="73">
        <v>177</v>
      </c>
      <c r="AH188" s="70"/>
      <c r="AI188" s="70"/>
      <c r="AJ188" s="71">
        <f t="shared" si="12"/>
        <v>177</v>
      </c>
      <c r="AK188" s="66"/>
      <c r="AL188" s="66"/>
    </row>
    <row r="189" spans="1:38" x14ac:dyDescent="0.3">
      <c r="A189" s="41" t="s">
        <v>183</v>
      </c>
      <c r="D189" s="66"/>
      <c r="E189" s="66"/>
      <c r="F189" s="66"/>
      <c r="G189" s="66"/>
      <c r="H189" s="66"/>
      <c r="I189" s="66"/>
      <c r="J189" s="66"/>
      <c r="K189" s="66"/>
      <c r="L189" s="66"/>
      <c r="M189" s="66"/>
      <c r="N189" s="66"/>
      <c r="O189" s="66"/>
      <c r="P189" s="68"/>
      <c r="Q189" s="69"/>
      <c r="R189" s="66"/>
      <c r="S189" s="66"/>
      <c r="T189" s="66"/>
      <c r="U189" s="66"/>
      <c r="V189" s="66"/>
      <c r="W189" s="66"/>
      <c r="X189" s="66"/>
      <c r="Y189" s="66"/>
      <c r="Z189" s="66"/>
      <c r="AA189" s="66"/>
      <c r="AB189" s="66"/>
      <c r="AC189" s="66"/>
      <c r="AD189" s="68"/>
      <c r="AE189" s="66"/>
      <c r="AF189" s="69"/>
      <c r="AG189" s="73">
        <v>17</v>
      </c>
      <c r="AH189" s="70"/>
      <c r="AI189" s="70"/>
      <c r="AJ189" s="71">
        <f t="shared" si="12"/>
        <v>17</v>
      </c>
      <c r="AK189" s="66"/>
      <c r="AL189" s="66"/>
    </row>
    <row r="190" spans="1:38" x14ac:dyDescent="0.3">
      <c r="A190" s="41" t="s">
        <v>184</v>
      </c>
      <c r="D190" s="66"/>
      <c r="E190" s="66"/>
      <c r="F190" s="66"/>
      <c r="G190" s="66"/>
      <c r="H190" s="66"/>
      <c r="I190" s="66"/>
      <c r="J190" s="66"/>
      <c r="K190" s="66"/>
      <c r="L190" s="66"/>
      <c r="M190" s="66"/>
      <c r="N190" s="66"/>
      <c r="O190" s="66"/>
      <c r="P190" s="68"/>
      <c r="Q190" s="69"/>
      <c r="R190" s="66"/>
      <c r="S190" s="66"/>
      <c r="T190" s="66"/>
      <c r="U190" s="66"/>
      <c r="V190" s="66"/>
      <c r="W190" s="66"/>
      <c r="X190" s="66"/>
      <c r="Y190" s="66"/>
      <c r="Z190" s="66"/>
      <c r="AA190" s="66"/>
      <c r="AB190" s="66"/>
      <c r="AC190" s="66"/>
      <c r="AD190" s="68"/>
      <c r="AE190" s="66"/>
      <c r="AF190" s="69"/>
      <c r="AG190" s="73">
        <v>59</v>
      </c>
      <c r="AH190" s="70"/>
      <c r="AI190" s="70"/>
      <c r="AJ190" s="71">
        <f t="shared" si="12"/>
        <v>59</v>
      </c>
      <c r="AK190" s="66"/>
      <c r="AL190" s="66"/>
    </row>
    <row r="191" spans="1:38" x14ac:dyDescent="0.3">
      <c r="A191" s="41" t="s">
        <v>185</v>
      </c>
      <c r="D191" s="66"/>
      <c r="E191" s="66"/>
      <c r="F191" s="66"/>
      <c r="G191" s="66"/>
      <c r="H191" s="66"/>
      <c r="I191" s="66"/>
      <c r="J191" s="66"/>
      <c r="K191" s="66"/>
      <c r="L191" s="66"/>
      <c r="M191" s="66"/>
      <c r="N191" s="66"/>
      <c r="O191" s="66"/>
      <c r="P191" s="68"/>
      <c r="Q191" s="69"/>
      <c r="R191" s="66"/>
      <c r="S191" s="66"/>
      <c r="T191" s="66"/>
      <c r="U191" s="66"/>
      <c r="V191" s="66"/>
      <c r="W191" s="66"/>
      <c r="X191" s="66"/>
      <c r="Y191" s="66"/>
      <c r="Z191" s="66"/>
      <c r="AA191" s="66"/>
      <c r="AB191" s="66"/>
      <c r="AC191" s="66"/>
      <c r="AD191" s="68"/>
      <c r="AE191" s="66"/>
      <c r="AF191" s="69"/>
      <c r="AG191" s="73">
        <v>3640</v>
      </c>
      <c r="AH191" s="70"/>
      <c r="AI191" s="70"/>
      <c r="AJ191" s="71">
        <f t="shared" si="12"/>
        <v>3640</v>
      </c>
      <c r="AK191" s="66"/>
      <c r="AL191" s="66"/>
    </row>
    <row r="192" spans="1:38" x14ac:dyDescent="0.3">
      <c r="A192" s="41" t="s">
        <v>186</v>
      </c>
      <c r="D192" s="66"/>
      <c r="E192" s="66"/>
      <c r="F192" s="66"/>
      <c r="G192" s="66"/>
      <c r="H192" s="66"/>
      <c r="I192" s="66"/>
      <c r="J192" s="66"/>
      <c r="K192" s="66"/>
      <c r="L192" s="66"/>
      <c r="M192" s="66"/>
      <c r="N192" s="66"/>
      <c r="O192" s="66"/>
      <c r="P192" s="68"/>
      <c r="Q192" s="69"/>
      <c r="R192" s="66"/>
      <c r="S192" s="66"/>
      <c r="T192" s="66"/>
      <c r="U192" s="66"/>
      <c r="V192" s="66"/>
      <c r="W192" s="66"/>
      <c r="X192" s="66"/>
      <c r="Y192" s="66"/>
      <c r="Z192" s="66"/>
      <c r="AA192" s="66"/>
      <c r="AB192" s="66"/>
      <c r="AC192" s="66"/>
      <c r="AD192" s="68"/>
      <c r="AE192" s="66"/>
      <c r="AF192" s="69"/>
      <c r="AG192" s="73">
        <v>101</v>
      </c>
      <c r="AH192" s="70"/>
      <c r="AI192" s="70"/>
      <c r="AJ192" s="71">
        <f t="shared" si="12"/>
        <v>101</v>
      </c>
      <c r="AK192" s="66"/>
      <c r="AL192" s="66"/>
    </row>
    <row r="193" spans="1:38" x14ac:dyDescent="0.3">
      <c r="A193" s="41" t="s">
        <v>187</v>
      </c>
      <c r="D193" s="66"/>
      <c r="E193" s="66"/>
      <c r="F193" s="66"/>
      <c r="G193" s="66"/>
      <c r="H193" s="66"/>
      <c r="I193" s="66"/>
      <c r="J193" s="66"/>
      <c r="K193" s="66"/>
      <c r="L193" s="66"/>
      <c r="M193" s="66"/>
      <c r="N193" s="66"/>
      <c r="O193" s="66"/>
      <c r="P193" s="68"/>
      <c r="Q193" s="69"/>
      <c r="R193" s="66"/>
      <c r="S193" s="66"/>
      <c r="T193" s="66"/>
      <c r="U193" s="66"/>
      <c r="V193" s="66"/>
      <c r="W193" s="66"/>
      <c r="X193" s="66"/>
      <c r="Y193" s="66"/>
      <c r="Z193" s="66"/>
      <c r="AA193" s="66"/>
      <c r="AB193" s="66"/>
      <c r="AC193" s="66"/>
      <c r="AD193" s="68"/>
      <c r="AE193" s="66"/>
      <c r="AF193" s="69"/>
      <c r="AG193" s="73">
        <v>259</v>
      </c>
      <c r="AH193" s="70"/>
      <c r="AI193" s="70"/>
      <c r="AJ193" s="71">
        <f t="shared" si="12"/>
        <v>259</v>
      </c>
      <c r="AK193" s="66"/>
      <c r="AL193" s="66"/>
    </row>
    <row r="194" spans="1:38" x14ac:dyDescent="0.3">
      <c r="A194" s="41" t="s">
        <v>88</v>
      </c>
      <c r="D194" s="66"/>
      <c r="E194" s="66"/>
      <c r="F194" s="66"/>
      <c r="G194" s="66"/>
      <c r="H194" s="66"/>
      <c r="I194" s="66"/>
      <c r="J194" s="66"/>
      <c r="K194" s="66"/>
      <c r="L194" s="66"/>
      <c r="M194" s="66"/>
      <c r="N194" s="66"/>
      <c r="O194" s="66"/>
      <c r="P194" s="68"/>
      <c r="Q194" s="69"/>
      <c r="R194" s="66"/>
      <c r="S194" s="66"/>
      <c r="T194" s="66"/>
      <c r="U194" s="66"/>
      <c r="V194" s="66"/>
      <c r="W194" s="66"/>
      <c r="X194" s="66"/>
      <c r="Y194" s="66"/>
      <c r="Z194" s="66"/>
      <c r="AA194" s="66"/>
      <c r="AB194" s="66"/>
      <c r="AC194" s="66"/>
      <c r="AD194" s="68"/>
      <c r="AE194" s="66"/>
      <c r="AF194" s="69"/>
      <c r="AG194" s="73">
        <v>93</v>
      </c>
      <c r="AH194" s="70"/>
      <c r="AI194" s="70"/>
      <c r="AJ194" s="71">
        <f t="shared" si="12"/>
        <v>93</v>
      </c>
      <c r="AK194" s="66"/>
      <c r="AL194" s="66"/>
    </row>
    <row r="195" spans="1:38" x14ac:dyDescent="0.3">
      <c r="A195" s="41" t="s">
        <v>89</v>
      </c>
      <c r="D195" s="66"/>
      <c r="E195" s="66"/>
      <c r="F195" s="66"/>
      <c r="G195" s="66"/>
      <c r="H195" s="66"/>
      <c r="I195" s="66"/>
      <c r="J195" s="66"/>
      <c r="K195" s="66"/>
      <c r="L195" s="66"/>
      <c r="M195" s="66"/>
      <c r="N195" s="66"/>
      <c r="O195" s="66"/>
      <c r="P195" s="68"/>
      <c r="Q195" s="69"/>
      <c r="R195" s="66"/>
      <c r="S195" s="66"/>
      <c r="T195" s="66"/>
      <c r="U195" s="66"/>
      <c r="V195" s="66"/>
      <c r="W195" s="66"/>
      <c r="X195" s="66"/>
      <c r="Y195" s="66"/>
      <c r="Z195" s="66"/>
      <c r="AA195" s="66"/>
      <c r="AB195" s="66"/>
      <c r="AC195" s="66"/>
      <c r="AD195" s="68"/>
      <c r="AE195" s="66"/>
      <c r="AF195" s="69"/>
      <c r="AG195" s="73">
        <v>15</v>
      </c>
      <c r="AH195" s="70"/>
      <c r="AI195" s="70"/>
      <c r="AJ195" s="71">
        <f t="shared" si="12"/>
        <v>15</v>
      </c>
      <c r="AK195" s="66"/>
      <c r="AL195" s="66"/>
    </row>
    <row r="196" spans="1:38" x14ac:dyDescent="0.3">
      <c r="A196" s="41" t="s">
        <v>91</v>
      </c>
      <c r="D196" s="66"/>
      <c r="E196" s="66"/>
      <c r="F196" s="66"/>
      <c r="G196" s="66"/>
      <c r="H196" s="66"/>
      <c r="I196" s="66"/>
      <c r="J196" s="66"/>
      <c r="K196" s="66"/>
      <c r="L196" s="66"/>
      <c r="M196" s="66"/>
      <c r="N196" s="66"/>
      <c r="O196" s="66"/>
      <c r="P196" s="68"/>
      <c r="Q196" s="69"/>
      <c r="R196" s="66"/>
      <c r="S196" s="66"/>
      <c r="T196" s="66"/>
      <c r="U196" s="66"/>
      <c r="V196" s="66"/>
      <c r="W196" s="66"/>
      <c r="X196" s="66"/>
      <c r="Y196" s="66"/>
      <c r="Z196" s="66"/>
      <c r="AA196" s="66"/>
      <c r="AB196" s="66"/>
      <c r="AC196" s="66"/>
      <c r="AD196" s="68"/>
      <c r="AE196" s="66"/>
      <c r="AF196" s="69"/>
      <c r="AG196" s="73">
        <v>106</v>
      </c>
      <c r="AH196" s="70"/>
      <c r="AI196" s="70"/>
      <c r="AJ196" s="71">
        <f t="shared" ref="AJ196:AJ259" si="14">SUM(AG196:AI196)</f>
        <v>106</v>
      </c>
      <c r="AK196" s="66"/>
      <c r="AL196" s="66"/>
    </row>
    <row r="197" spans="1:38" x14ac:dyDescent="0.3">
      <c r="A197" s="41" t="s">
        <v>92</v>
      </c>
      <c r="D197" s="66"/>
      <c r="E197" s="66"/>
      <c r="F197" s="66"/>
      <c r="G197" s="66"/>
      <c r="H197" s="66"/>
      <c r="I197" s="66"/>
      <c r="J197" s="66"/>
      <c r="K197" s="66"/>
      <c r="L197" s="66"/>
      <c r="M197" s="66"/>
      <c r="N197" s="66"/>
      <c r="O197" s="66"/>
      <c r="P197" s="68"/>
      <c r="Q197" s="69"/>
      <c r="R197" s="66"/>
      <c r="S197" s="66"/>
      <c r="T197" s="66"/>
      <c r="U197" s="66"/>
      <c r="V197" s="66"/>
      <c r="W197" s="66"/>
      <c r="X197" s="66"/>
      <c r="Y197" s="66"/>
      <c r="Z197" s="66"/>
      <c r="AA197" s="66"/>
      <c r="AB197" s="66"/>
      <c r="AC197" s="66"/>
      <c r="AD197" s="68"/>
      <c r="AE197" s="66"/>
      <c r="AF197" s="69"/>
      <c r="AG197" s="73">
        <v>56</v>
      </c>
      <c r="AH197" s="70"/>
      <c r="AI197" s="70"/>
      <c r="AJ197" s="71">
        <f t="shared" si="14"/>
        <v>56</v>
      </c>
      <c r="AK197" s="66"/>
      <c r="AL197" s="66"/>
    </row>
    <row r="198" spans="1:38" x14ac:dyDescent="0.3">
      <c r="A198" s="41" t="s">
        <v>93</v>
      </c>
      <c r="D198" s="66"/>
      <c r="E198" s="66"/>
      <c r="F198" s="66"/>
      <c r="G198" s="66"/>
      <c r="H198" s="66"/>
      <c r="I198" s="66"/>
      <c r="J198" s="66"/>
      <c r="K198" s="66"/>
      <c r="L198" s="66"/>
      <c r="M198" s="66"/>
      <c r="N198" s="66"/>
      <c r="O198" s="66"/>
      <c r="P198" s="68"/>
      <c r="Q198" s="69"/>
      <c r="R198" s="66"/>
      <c r="S198" s="66"/>
      <c r="T198" s="66"/>
      <c r="U198" s="66"/>
      <c r="V198" s="66"/>
      <c r="W198" s="66"/>
      <c r="X198" s="66"/>
      <c r="Y198" s="66"/>
      <c r="Z198" s="66"/>
      <c r="AA198" s="66"/>
      <c r="AB198" s="66"/>
      <c r="AC198" s="66"/>
      <c r="AD198" s="68"/>
      <c r="AE198" s="66"/>
      <c r="AF198" s="69"/>
      <c r="AG198" s="73">
        <v>133</v>
      </c>
      <c r="AH198" s="70"/>
      <c r="AI198" s="70"/>
      <c r="AJ198" s="71">
        <f t="shared" si="14"/>
        <v>133</v>
      </c>
      <c r="AK198" s="66"/>
      <c r="AL198" s="66"/>
    </row>
    <row r="199" spans="1:38" x14ac:dyDescent="0.3">
      <c r="A199" s="41" t="s">
        <v>94</v>
      </c>
      <c r="D199" s="66"/>
      <c r="E199" s="66"/>
      <c r="F199" s="66"/>
      <c r="G199" s="66"/>
      <c r="H199" s="66"/>
      <c r="I199" s="66"/>
      <c r="J199" s="66"/>
      <c r="K199" s="66"/>
      <c r="L199" s="66"/>
      <c r="M199" s="66"/>
      <c r="N199" s="66"/>
      <c r="O199" s="66"/>
      <c r="P199" s="68"/>
      <c r="Q199" s="69"/>
      <c r="R199" s="66"/>
      <c r="S199" s="66"/>
      <c r="T199" s="66"/>
      <c r="U199" s="66"/>
      <c r="V199" s="66"/>
      <c r="W199" s="66"/>
      <c r="X199" s="66"/>
      <c r="Y199" s="66"/>
      <c r="Z199" s="66"/>
      <c r="AA199" s="66"/>
      <c r="AB199" s="66"/>
      <c r="AC199" s="66"/>
      <c r="AD199" s="68"/>
      <c r="AE199" s="66"/>
      <c r="AF199" s="69"/>
      <c r="AG199" s="73">
        <v>222</v>
      </c>
      <c r="AH199" s="70"/>
      <c r="AI199" s="70"/>
      <c r="AJ199" s="71">
        <f t="shared" si="14"/>
        <v>222</v>
      </c>
      <c r="AK199" s="66"/>
      <c r="AL199" s="66"/>
    </row>
    <row r="200" spans="1:38" x14ac:dyDescent="0.3">
      <c r="A200" s="41" t="s">
        <v>95</v>
      </c>
      <c r="D200" s="66"/>
      <c r="E200" s="66"/>
      <c r="F200" s="66"/>
      <c r="G200" s="66"/>
      <c r="H200" s="66"/>
      <c r="I200" s="66"/>
      <c r="J200" s="66"/>
      <c r="K200" s="66"/>
      <c r="L200" s="66"/>
      <c r="M200" s="66"/>
      <c r="N200" s="66"/>
      <c r="O200" s="66"/>
      <c r="P200" s="68"/>
      <c r="Q200" s="69"/>
      <c r="R200" s="66"/>
      <c r="S200" s="66"/>
      <c r="T200" s="66"/>
      <c r="U200" s="66"/>
      <c r="V200" s="66"/>
      <c r="W200" s="66"/>
      <c r="X200" s="66"/>
      <c r="Y200" s="66"/>
      <c r="Z200" s="66"/>
      <c r="AA200" s="66"/>
      <c r="AB200" s="66"/>
      <c r="AC200" s="66"/>
      <c r="AD200" s="68"/>
      <c r="AE200" s="66"/>
      <c r="AF200" s="69"/>
      <c r="AG200" s="73">
        <v>44</v>
      </c>
      <c r="AH200" s="70"/>
      <c r="AI200" s="70"/>
      <c r="AJ200" s="71">
        <f t="shared" si="14"/>
        <v>44</v>
      </c>
      <c r="AK200" s="66"/>
      <c r="AL200" s="66"/>
    </row>
    <row r="201" spans="1:38" x14ac:dyDescent="0.3">
      <c r="A201" s="41" t="s">
        <v>96</v>
      </c>
      <c r="D201" s="66"/>
      <c r="E201" s="66"/>
      <c r="F201" s="66"/>
      <c r="G201" s="66"/>
      <c r="H201" s="66"/>
      <c r="I201" s="66"/>
      <c r="J201" s="66"/>
      <c r="K201" s="66"/>
      <c r="L201" s="66"/>
      <c r="M201" s="66"/>
      <c r="N201" s="66"/>
      <c r="O201" s="66"/>
      <c r="P201" s="68"/>
      <c r="Q201" s="69"/>
      <c r="R201" s="66"/>
      <c r="S201" s="66"/>
      <c r="T201" s="66"/>
      <c r="U201" s="66"/>
      <c r="V201" s="66"/>
      <c r="W201" s="66"/>
      <c r="X201" s="66"/>
      <c r="Y201" s="66"/>
      <c r="Z201" s="66"/>
      <c r="AA201" s="66"/>
      <c r="AB201" s="66"/>
      <c r="AC201" s="66"/>
      <c r="AD201" s="68"/>
      <c r="AE201" s="66"/>
      <c r="AF201" s="69"/>
      <c r="AG201" s="73">
        <v>468</v>
      </c>
      <c r="AH201" s="70"/>
      <c r="AI201" s="70"/>
      <c r="AJ201" s="71">
        <f t="shared" si="14"/>
        <v>468</v>
      </c>
      <c r="AK201" s="66"/>
      <c r="AL201" s="66"/>
    </row>
    <row r="202" spans="1:38" x14ac:dyDescent="0.3">
      <c r="A202" s="41" t="s">
        <v>97</v>
      </c>
      <c r="D202" s="66"/>
      <c r="E202" s="66"/>
      <c r="F202" s="66"/>
      <c r="G202" s="66"/>
      <c r="H202" s="66"/>
      <c r="I202" s="66"/>
      <c r="J202" s="66"/>
      <c r="K202" s="66"/>
      <c r="L202" s="66"/>
      <c r="M202" s="66"/>
      <c r="N202" s="66"/>
      <c r="O202" s="66"/>
      <c r="P202" s="68"/>
      <c r="Q202" s="69"/>
      <c r="R202" s="66"/>
      <c r="S202" s="66"/>
      <c r="T202" s="66"/>
      <c r="U202" s="66"/>
      <c r="V202" s="66"/>
      <c r="W202" s="66"/>
      <c r="X202" s="66"/>
      <c r="Y202" s="66"/>
      <c r="Z202" s="66"/>
      <c r="AA202" s="66"/>
      <c r="AB202" s="66"/>
      <c r="AC202" s="66"/>
      <c r="AD202" s="68"/>
      <c r="AE202" s="66"/>
      <c r="AF202" s="69"/>
      <c r="AG202" s="73">
        <v>1342</v>
      </c>
      <c r="AH202" s="70"/>
      <c r="AI202" s="70"/>
      <c r="AJ202" s="71">
        <f t="shared" si="14"/>
        <v>1342</v>
      </c>
      <c r="AK202" s="66"/>
      <c r="AL202" s="66"/>
    </row>
    <row r="203" spans="1:38" x14ac:dyDescent="0.3">
      <c r="A203" s="41" t="s">
        <v>98</v>
      </c>
      <c r="D203" s="66"/>
      <c r="E203" s="66"/>
      <c r="F203" s="66"/>
      <c r="G203" s="66"/>
      <c r="H203" s="66"/>
      <c r="I203" s="66"/>
      <c r="J203" s="66"/>
      <c r="K203" s="66"/>
      <c r="L203" s="66"/>
      <c r="M203" s="66"/>
      <c r="N203" s="66"/>
      <c r="O203" s="66"/>
      <c r="P203" s="68"/>
      <c r="Q203" s="69"/>
      <c r="R203" s="66"/>
      <c r="S203" s="66"/>
      <c r="T203" s="66"/>
      <c r="U203" s="66"/>
      <c r="V203" s="66"/>
      <c r="W203" s="66"/>
      <c r="X203" s="66"/>
      <c r="Y203" s="66"/>
      <c r="Z203" s="66"/>
      <c r="AA203" s="66"/>
      <c r="AB203" s="66"/>
      <c r="AC203" s="66"/>
      <c r="AD203" s="68"/>
      <c r="AE203" s="66"/>
      <c r="AF203" s="69"/>
      <c r="AG203" s="73">
        <v>396</v>
      </c>
      <c r="AH203" s="70"/>
      <c r="AI203" s="70"/>
      <c r="AJ203" s="71">
        <f t="shared" si="14"/>
        <v>396</v>
      </c>
      <c r="AK203" s="66"/>
      <c r="AL203" s="66"/>
    </row>
    <row r="204" spans="1:38" x14ac:dyDescent="0.3">
      <c r="A204" s="41" t="s">
        <v>99</v>
      </c>
      <c r="D204" s="66"/>
      <c r="E204" s="66"/>
      <c r="F204" s="66"/>
      <c r="G204" s="66"/>
      <c r="H204" s="66"/>
      <c r="I204" s="66"/>
      <c r="J204" s="66"/>
      <c r="K204" s="66"/>
      <c r="L204" s="66"/>
      <c r="M204" s="66"/>
      <c r="N204" s="66"/>
      <c r="O204" s="66"/>
      <c r="P204" s="68"/>
      <c r="Q204" s="69"/>
      <c r="R204" s="66"/>
      <c r="S204" s="66"/>
      <c r="T204" s="66"/>
      <c r="U204" s="66"/>
      <c r="V204" s="66"/>
      <c r="W204" s="66"/>
      <c r="X204" s="66"/>
      <c r="Y204" s="66"/>
      <c r="Z204" s="66"/>
      <c r="AA204" s="66"/>
      <c r="AB204" s="66"/>
      <c r="AC204" s="66"/>
      <c r="AD204" s="68"/>
      <c r="AE204" s="66"/>
      <c r="AF204" s="69"/>
      <c r="AG204" s="73">
        <v>16</v>
      </c>
      <c r="AH204" s="70"/>
      <c r="AI204" s="70"/>
      <c r="AJ204" s="71">
        <f t="shared" si="14"/>
        <v>16</v>
      </c>
      <c r="AK204" s="66"/>
      <c r="AL204" s="66"/>
    </row>
    <row r="205" spans="1:38" x14ac:dyDescent="0.3">
      <c r="A205" s="41" t="s">
        <v>100</v>
      </c>
      <c r="D205" s="66"/>
      <c r="E205" s="66"/>
      <c r="F205" s="66"/>
      <c r="G205" s="66"/>
      <c r="H205" s="66"/>
      <c r="I205" s="66"/>
      <c r="J205" s="66"/>
      <c r="K205" s="66"/>
      <c r="L205" s="66"/>
      <c r="M205" s="66"/>
      <c r="N205" s="66"/>
      <c r="O205" s="66"/>
      <c r="P205" s="68"/>
      <c r="Q205" s="69"/>
      <c r="R205" s="66"/>
      <c r="S205" s="66"/>
      <c r="T205" s="66"/>
      <c r="U205" s="66"/>
      <c r="V205" s="66"/>
      <c r="W205" s="66"/>
      <c r="X205" s="66"/>
      <c r="Y205" s="66"/>
      <c r="Z205" s="66"/>
      <c r="AA205" s="66"/>
      <c r="AB205" s="66"/>
      <c r="AC205" s="66"/>
      <c r="AD205" s="68"/>
      <c r="AE205" s="66"/>
      <c r="AF205" s="69"/>
      <c r="AG205" s="73">
        <v>21</v>
      </c>
      <c r="AH205" s="70"/>
      <c r="AI205" s="70"/>
      <c r="AJ205" s="71">
        <f t="shared" si="14"/>
        <v>21</v>
      </c>
      <c r="AK205" s="66"/>
      <c r="AL205" s="66"/>
    </row>
    <row r="206" spans="1:38" x14ac:dyDescent="0.3">
      <c r="A206" s="41" t="s">
        <v>101</v>
      </c>
      <c r="D206" s="66"/>
      <c r="E206" s="66"/>
      <c r="F206" s="66"/>
      <c r="G206" s="66"/>
      <c r="H206" s="66"/>
      <c r="I206" s="66"/>
      <c r="J206" s="66"/>
      <c r="K206" s="66"/>
      <c r="L206" s="66"/>
      <c r="M206" s="66"/>
      <c r="N206" s="66"/>
      <c r="O206" s="66"/>
      <c r="P206" s="68"/>
      <c r="Q206" s="69"/>
      <c r="R206" s="66"/>
      <c r="S206" s="66"/>
      <c r="T206" s="66"/>
      <c r="U206" s="66"/>
      <c r="V206" s="66"/>
      <c r="W206" s="66"/>
      <c r="X206" s="66"/>
      <c r="Y206" s="66"/>
      <c r="Z206" s="66"/>
      <c r="AA206" s="66"/>
      <c r="AB206" s="66"/>
      <c r="AC206" s="66"/>
      <c r="AD206" s="68"/>
      <c r="AE206" s="66"/>
      <c r="AF206" s="69"/>
      <c r="AG206" s="73">
        <v>437</v>
      </c>
      <c r="AH206" s="70"/>
      <c r="AI206" s="70"/>
      <c r="AJ206" s="71">
        <f t="shared" si="14"/>
        <v>437</v>
      </c>
      <c r="AK206" s="66"/>
      <c r="AL206" s="66"/>
    </row>
    <row r="207" spans="1:38" x14ac:dyDescent="0.3">
      <c r="A207" s="41" t="s">
        <v>102</v>
      </c>
      <c r="D207" s="66"/>
      <c r="E207" s="66"/>
      <c r="F207" s="66"/>
      <c r="G207" s="66"/>
      <c r="H207" s="66"/>
      <c r="I207" s="66"/>
      <c r="J207" s="66"/>
      <c r="K207" s="66"/>
      <c r="L207" s="66"/>
      <c r="M207" s="66"/>
      <c r="N207" s="66"/>
      <c r="O207" s="66"/>
      <c r="P207" s="68"/>
      <c r="Q207" s="69"/>
      <c r="R207" s="66"/>
      <c r="S207" s="66"/>
      <c r="T207" s="66"/>
      <c r="U207" s="66"/>
      <c r="V207" s="66"/>
      <c r="W207" s="66"/>
      <c r="X207" s="66"/>
      <c r="Y207" s="66"/>
      <c r="Z207" s="66"/>
      <c r="AA207" s="66"/>
      <c r="AB207" s="66"/>
      <c r="AC207" s="66"/>
      <c r="AD207" s="68"/>
      <c r="AE207" s="66"/>
      <c r="AF207" s="69"/>
      <c r="AG207" s="73">
        <v>163</v>
      </c>
      <c r="AH207" s="70"/>
      <c r="AI207" s="70"/>
      <c r="AJ207" s="71">
        <f t="shared" si="14"/>
        <v>163</v>
      </c>
      <c r="AK207" s="66"/>
      <c r="AL207" s="66"/>
    </row>
    <row r="208" spans="1:38" x14ac:dyDescent="0.3">
      <c r="A208" s="41" t="s">
        <v>103</v>
      </c>
      <c r="D208" s="66"/>
      <c r="E208" s="66"/>
      <c r="F208" s="66"/>
      <c r="G208" s="66"/>
      <c r="H208" s="66"/>
      <c r="I208" s="66"/>
      <c r="J208" s="66"/>
      <c r="K208" s="66"/>
      <c r="L208" s="66"/>
      <c r="M208" s="66"/>
      <c r="N208" s="66"/>
      <c r="O208" s="66"/>
      <c r="P208" s="68"/>
      <c r="Q208" s="69"/>
      <c r="R208" s="66"/>
      <c r="S208" s="66"/>
      <c r="T208" s="66"/>
      <c r="U208" s="66"/>
      <c r="V208" s="66"/>
      <c r="W208" s="66"/>
      <c r="X208" s="66"/>
      <c r="Y208" s="66"/>
      <c r="Z208" s="66"/>
      <c r="AA208" s="66"/>
      <c r="AB208" s="66"/>
      <c r="AC208" s="66"/>
      <c r="AD208" s="68"/>
      <c r="AE208" s="66"/>
      <c r="AF208" s="69"/>
      <c r="AG208" s="73">
        <v>54</v>
      </c>
      <c r="AH208" s="70"/>
      <c r="AI208" s="70"/>
      <c r="AJ208" s="71">
        <f t="shared" si="14"/>
        <v>54</v>
      </c>
      <c r="AK208" s="66"/>
      <c r="AL208" s="66"/>
    </row>
    <row r="209" spans="1:38" x14ac:dyDescent="0.3">
      <c r="A209" s="41" t="s">
        <v>104</v>
      </c>
      <c r="D209" s="66"/>
      <c r="E209" s="66"/>
      <c r="F209" s="66"/>
      <c r="G209" s="66"/>
      <c r="H209" s="66"/>
      <c r="I209" s="66"/>
      <c r="J209" s="66"/>
      <c r="K209" s="66"/>
      <c r="L209" s="66"/>
      <c r="M209" s="66"/>
      <c r="N209" s="66"/>
      <c r="O209" s="66"/>
      <c r="P209" s="68"/>
      <c r="Q209" s="69"/>
      <c r="R209" s="66"/>
      <c r="S209" s="66"/>
      <c r="T209" s="66"/>
      <c r="U209" s="66"/>
      <c r="V209" s="66"/>
      <c r="W209" s="66"/>
      <c r="X209" s="66"/>
      <c r="Y209" s="66"/>
      <c r="Z209" s="66"/>
      <c r="AA209" s="66"/>
      <c r="AB209" s="66"/>
      <c r="AC209" s="66"/>
      <c r="AD209" s="68"/>
      <c r="AE209" s="66"/>
      <c r="AF209" s="69"/>
      <c r="AG209" s="73">
        <v>53</v>
      </c>
      <c r="AH209" s="70"/>
      <c r="AI209" s="70"/>
      <c r="AJ209" s="71">
        <f t="shared" si="14"/>
        <v>53</v>
      </c>
      <c r="AK209" s="66"/>
      <c r="AL209" s="66"/>
    </row>
    <row r="210" spans="1:38" x14ac:dyDescent="0.3">
      <c r="A210" s="41" t="s">
        <v>105</v>
      </c>
      <c r="D210" s="66"/>
      <c r="E210" s="66"/>
      <c r="F210" s="66"/>
      <c r="G210" s="66"/>
      <c r="H210" s="66"/>
      <c r="I210" s="66"/>
      <c r="J210" s="66"/>
      <c r="K210" s="66"/>
      <c r="L210" s="66"/>
      <c r="M210" s="66"/>
      <c r="N210" s="66"/>
      <c r="O210" s="66"/>
      <c r="P210" s="68"/>
      <c r="Q210" s="69"/>
      <c r="R210" s="66"/>
      <c r="S210" s="66"/>
      <c r="T210" s="66"/>
      <c r="U210" s="66"/>
      <c r="V210" s="66"/>
      <c r="W210" s="66"/>
      <c r="X210" s="66"/>
      <c r="Y210" s="66"/>
      <c r="Z210" s="66"/>
      <c r="AA210" s="66"/>
      <c r="AB210" s="66"/>
      <c r="AC210" s="66"/>
      <c r="AD210" s="68"/>
      <c r="AE210" s="66"/>
      <c r="AF210" s="69"/>
      <c r="AG210" s="73">
        <v>397</v>
      </c>
      <c r="AH210" s="70"/>
      <c r="AI210" s="70"/>
      <c r="AJ210" s="71">
        <f t="shared" si="14"/>
        <v>397</v>
      </c>
      <c r="AK210" s="66"/>
      <c r="AL210" s="66"/>
    </row>
    <row r="211" spans="1:38" x14ac:dyDescent="0.3">
      <c r="A211" s="41" t="s">
        <v>106</v>
      </c>
      <c r="D211" s="66"/>
      <c r="E211" s="66"/>
      <c r="F211" s="66"/>
      <c r="G211" s="66"/>
      <c r="H211" s="66"/>
      <c r="I211" s="66"/>
      <c r="J211" s="66"/>
      <c r="K211" s="66"/>
      <c r="L211" s="66"/>
      <c r="M211" s="66"/>
      <c r="N211" s="66"/>
      <c r="O211" s="66"/>
      <c r="P211" s="68"/>
      <c r="Q211" s="69"/>
      <c r="R211" s="66"/>
      <c r="S211" s="66"/>
      <c r="T211" s="66"/>
      <c r="U211" s="66"/>
      <c r="V211" s="66"/>
      <c r="W211" s="66"/>
      <c r="X211" s="66"/>
      <c r="Y211" s="66"/>
      <c r="Z211" s="66"/>
      <c r="AA211" s="66"/>
      <c r="AB211" s="66"/>
      <c r="AC211" s="66"/>
      <c r="AD211" s="68"/>
      <c r="AE211" s="66"/>
      <c r="AF211" s="69"/>
      <c r="AG211" s="73">
        <v>551</v>
      </c>
      <c r="AH211" s="70"/>
      <c r="AI211" s="70"/>
      <c r="AJ211" s="71">
        <f t="shared" si="14"/>
        <v>551</v>
      </c>
      <c r="AK211" s="66"/>
      <c r="AL211" s="66"/>
    </row>
    <row r="212" spans="1:38" x14ac:dyDescent="0.3">
      <c r="A212" s="41" t="s">
        <v>107</v>
      </c>
      <c r="D212" s="66"/>
      <c r="E212" s="66"/>
      <c r="F212" s="66"/>
      <c r="G212" s="66"/>
      <c r="H212" s="66"/>
      <c r="I212" s="66"/>
      <c r="J212" s="66"/>
      <c r="K212" s="66"/>
      <c r="L212" s="66"/>
      <c r="M212" s="66"/>
      <c r="N212" s="66"/>
      <c r="O212" s="66"/>
      <c r="P212" s="68"/>
      <c r="Q212" s="69"/>
      <c r="R212" s="66"/>
      <c r="S212" s="66"/>
      <c r="T212" s="66"/>
      <c r="U212" s="66"/>
      <c r="V212" s="66"/>
      <c r="W212" s="66"/>
      <c r="X212" s="66"/>
      <c r="Y212" s="66"/>
      <c r="Z212" s="66"/>
      <c r="AA212" s="66"/>
      <c r="AB212" s="66"/>
      <c r="AC212" s="66"/>
      <c r="AD212" s="68"/>
      <c r="AE212" s="66"/>
      <c r="AF212" s="69"/>
      <c r="AG212" s="73">
        <v>37</v>
      </c>
      <c r="AH212" s="70"/>
      <c r="AI212" s="70"/>
      <c r="AJ212" s="71">
        <f t="shared" si="14"/>
        <v>37</v>
      </c>
      <c r="AK212" s="66"/>
      <c r="AL212" s="66"/>
    </row>
    <row r="213" spans="1:38" x14ac:dyDescent="0.3">
      <c r="A213" s="41" t="s">
        <v>108</v>
      </c>
      <c r="D213" s="66"/>
      <c r="E213" s="66"/>
      <c r="F213" s="66"/>
      <c r="G213" s="66"/>
      <c r="H213" s="66"/>
      <c r="I213" s="66"/>
      <c r="J213" s="66"/>
      <c r="K213" s="66"/>
      <c r="L213" s="66"/>
      <c r="M213" s="66"/>
      <c r="N213" s="66"/>
      <c r="O213" s="66"/>
      <c r="P213" s="68"/>
      <c r="Q213" s="69"/>
      <c r="R213" s="66"/>
      <c r="S213" s="66"/>
      <c r="T213" s="66"/>
      <c r="U213" s="66"/>
      <c r="V213" s="66"/>
      <c r="W213" s="66"/>
      <c r="X213" s="66"/>
      <c r="Y213" s="66"/>
      <c r="Z213" s="66"/>
      <c r="AA213" s="66"/>
      <c r="AB213" s="66"/>
      <c r="AC213" s="66"/>
      <c r="AD213" s="68"/>
      <c r="AE213" s="66"/>
      <c r="AF213" s="69"/>
      <c r="AG213" s="73">
        <v>162</v>
      </c>
      <c r="AH213" s="70"/>
      <c r="AI213" s="70"/>
      <c r="AJ213" s="71">
        <f t="shared" si="14"/>
        <v>162</v>
      </c>
      <c r="AK213" s="66"/>
      <c r="AL213" s="66"/>
    </row>
    <row r="214" spans="1:38" x14ac:dyDescent="0.3">
      <c r="A214" s="41" t="s">
        <v>109</v>
      </c>
      <c r="D214" s="66"/>
      <c r="E214" s="66"/>
      <c r="F214" s="66"/>
      <c r="G214" s="66"/>
      <c r="H214" s="66"/>
      <c r="I214" s="66"/>
      <c r="J214" s="66"/>
      <c r="K214" s="66"/>
      <c r="L214" s="66"/>
      <c r="M214" s="66"/>
      <c r="N214" s="66"/>
      <c r="O214" s="66"/>
      <c r="P214" s="68"/>
      <c r="Q214" s="69"/>
      <c r="R214" s="66"/>
      <c r="S214" s="66"/>
      <c r="T214" s="66"/>
      <c r="U214" s="66"/>
      <c r="V214" s="66"/>
      <c r="W214" s="66"/>
      <c r="X214" s="66"/>
      <c r="Y214" s="66"/>
      <c r="Z214" s="66"/>
      <c r="AA214" s="66"/>
      <c r="AB214" s="66"/>
      <c r="AC214" s="66"/>
      <c r="AD214" s="68"/>
      <c r="AE214" s="66"/>
      <c r="AF214" s="69"/>
      <c r="AG214" s="73">
        <v>56</v>
      </c>
      <c r="AH214" s="70"/>
      <c r="AI214" s="70"/>
      <c r="AJ214" s="71">
        <f t="shared" si="14"/>
        <v>56</v>
      </c>
      <c r="AK214" s="66"/>
      <c r="AL214" s="66"/>
    </row>
    <row r="215" spans="1:38" x14ac:dyDescent="0.3">
      <c r="A215" s="41" t="s">
        <v>110</v>
      </c>
      <c r="D215" s="66"/>
      <c r="E215" s="66"/>
      <c r="F215" s="66"/>
      <c r="G215" s="66"/>
      <c r="H215" s="66"/>
      <c r="I215" s="66"/>
      <c r="J215" s="66"/>
      <c r="K215" s="66"/>
      <c r="L215" s="66"/>
      <c r="M215" s="66"/>
      <c r="N215" s="66"/>
      <c r="O215" s="66"/>
      <c r="P215" s="68"/>
      <c r="Q215" s="69"/>
      <c r="R215" s="66"/>
      <c r="S215" s="66"/>
      <c r="T215" s="66"/>
      <c r="U215" s="66"/>
      <c r="V215" s="66"/>
      <c r="W215" s="66"/>
      <c r="X215" s="66"/>
      <c r="Y215" s="66"/>
      <c r="Z215" s="66"/>
      <c r="AA215" s="66"/>
      <c r="AB215" s="66"/>
      <c r="AC215" s="66"/>
      <c r="AD215" s="68"/>
      <c r="AE215" s="66"/>
      <c r="AF215" s="69"/>
      <c r="AG215" s="73">
        <v>230</v>
      </c>
      <c r="AH215" s="70"/>
      <c r="AI215" s="70"/>
      <c r="AJ215" s="71">
        <f t="shared" si="14"/>
        <v>230</v>
      </c>
      <c r="AK215" s="66"/>
      <c r="AL215" s="66"/>
    </row>
    <row r="216" spans="1:38" x14ac:dyDescent="0.3">
      <c r="A216" s="41" t="s">
        <v>111</v>
      </c>
      <c r="D216" s="66"/>
      <c r="E216" s="66"/>
      <c r="F216" s="66"/>
      <c r="G216" s="66"/>
      <c r="H216" s="66"/>
      <c r="I216" s="66"/>
      <c r="J216" s="66"/>
      <c r="K216" s="66"/>
      <c r="L216" s="66"/>
      <c r="M216" s="66"/>
      <c r="N216" s="66"/>
      <c r="O216" s="66"/>
      <c r="P216" s="68"/>
      <c r="Q216" s="69"/>
      <c r="R216" s="66"/>
      <c r="S216" s="66"/>
      <c r="T216" s="66"/>
      <c r="U216" s="66"/>
      <c r="V216" s="66"/>
      <c r="W216" s="66"/>
      <c r="X216" s="66"/>
      <c r="Y216" s="66"/>
      <c r="Z216" s="66"/>
      <c r="AA216" s="66"/>
      <c r="AB216" s="66"/>
      <c r="AC216" s="66"/>
      <c r="AD216" s="68"/>
      <c r="AE216" s="66"/>
      <c r="AF216" s="69"/>
      <c r="AG216" s="73">
        <v>136</v>
      </c>
      <c r="AH216" s="70"/>
      <c r="AI216" s="70"/>
      <c r="AJ216" s="71">
        <f t="shared" si="14"/>
        <v>136</v>
      </c>
      <c r="AK216" s="66"/>
      <c r="AL216" s="66"/>
    </row>
    <row r="217" spans="1:38" x14ac:dyDescent="0.3">
      <c r="A217" s="41" t="s">
        <v>112</v>
      </c>
      <c r="D217" s="66"/>
      <c r="E217" s="66"/>
      <c r="F217" s="66"/>
      <c r="G217" s="66"/>
      <c r="H217" s="66"/>
      <c r="I217" s="66"/>
      <c r="J217" s="66"/>
      <c r="K217" s="66"/>
      <c r="L217" s="66"/>
      <c r="M217" s="66"/>
      <c r="N217" s="66"/>
      <c r="O217" s="66"/>
      <c r="P217" s="68"/>
      <c r="Q217" s="69"/>
      <c r="R217" s="66"/>
      <c r="S217" s="66"/>
      <c r="T217" s="66"/>
      <c r="U217" s="66"/>
      <c r="V217" s="66"/>
      <c r="W217" s="66"/>
      <c r="X217" s="66"/>
      <c r="Y217" s="66"/>
      <c r="Z217" s="66"/>
      <c r="AA217" s="66"/>
      <c r="AB217" s="66"/>
      <c r="AC217" s="66"/>
      <c r="AD217" s="68"/>
      <c r="AE217" s="66"/>
      <c r="AF217" s="69"/>
      <c r="AG217" s="73">
        <v>62</v>
      </c>
      <c r="AH217" s="70"/>
      <c r="AI217" s="70"/>
      <c r="AJ217" s="71">
        <f t="shared" si="14"/>
        <v>62</v>
      </c>
      <c r="AK217" s="66"/>
      <c r="AL217" s="66"/>
    </row>
    <row r="218" spans="1:38" x14ac:dyDescent="0.3">
      <c r="A218" s="41" t="s">
        <v>113</v>
      </c>
      <c r="D218" s="66"/>
      <c r="E218" s="66"/>
      <c r="F218" s="66"/>
      <c r="G218" s="66"/>
      <c r="H218" s="66"/>
      <c r="I218" s="66"/>
      <c r="J218" s="66"/>
      <c r="K218" s="66"/>
      <c r="L218" s="66"/>
      <c r="M218" s="66"/>
      <c r="N218" s="66"/>
      <c r="O218" s="66"/>
      <c r="P218" s="68"/>
      <c r="Q218" s="69"/>
      <c r="R218" s="66"/>
      <c r="S218" s="66"/>
      <c r="T218" s="66"/>
      <c r="U218" s="66"/>
      <c r="V218" s="66"/>
      <c r="W218" s="66"/>
      <c r="X218" s="66"/>
      <c r="Y218" s="66"/>
      <c r="Z218" s="66"/>
      <c r="AA218" s="66"/>
      <c r="AB218" s="66"/>
      <c r="AC218" s="66"/>
      <c r="AD218" s="68"/>
      <c r="AE218" s="66"/>
      <c r="AF218" s="69"/>
      <c r="AG218" s="73">
        <v>52</v>
      </c>
      <c r="AH218" s="70"/>
      <c r="AI218" s="70"/>
      <c r="AJ218" s="71">
        <f t="shared" si="14"/>
        <v>52</v>
      </c>
      <c r="AK218" s="66"/>
      <c r="AL218" s="66"/>
    </row>
    <row r="219" spans="1:38" x14ac:dyDescent="0.3">
      <c r="A219" s="41" t="s">
        <v>115</v>
      </c>
      <c r="D219" s="66"/>
      <c r="E219" s="66"/>
      <c r="F219" s="66"/>
      <c r="G219" s="66"/>
      <c r="H219" s="66"/>
      <c r="I219" s="66"/>
      <c r="J219" s="66"/>
      <c r="K219" s="66"/>
      <c r="L219" s="66"/>
      <c r="M219" s="66"/>
      <c r="N219" s="66"/>
      <c r="O219" s="66"/>
      <c r="P219" s="68"/>
      <c r="Q219" s="69"/>
      <c r="R219" s="66"/>
      <c r="S219" s="66"/>
      <c r="T219" s="66"/>
      <c r="U219" s="66"/>
      <c r="V219" s="66"/>
      <c r="W219" s="66"/>
      <c r="X219" s="66"/>
      <c r="Y219" s="66"/>
      <c r="Z219" s="66"/>
      <c r="AA219" s="66"/>
      <c r="AB219" s="66"/>
      <c r="AC219" s="66"/>
      <c r="AD219" s="68"/>
      <c r="AE219" s="66"/>
      <c r="AF219" s="69"/>
      <c r="AG219" s="73">
        <v>5</v>
      </c>
      <c r="AH219" s="70"/>
      <c r="AI219" s="70"/>
      <c r="AJ219" s="71">
        <f t="shared" si="14"/>
        <v>5</v>
      </c>
      <c r="AK219" s="66"/>
      <c r="AL219" s="66"/>
    </row>
    <row r="220" spans="1:38" x14ac:dyDescent="0.3">
      <c r="A220" s="41" t="s">
        <v>117</v>
      </c>
      <c r="D220" s="66"/>
      <c r="E220" s="66"/>
      <c r="F220" s="66"/>
      <c r="G220" s="66"/>
      <c r="H220" s="66"/>
      <c r="I220" s="66"/>
      <c r="J220" s="66"/>
      <c r="K220" s="66"/>
      <c r="L220" s="66"/>
      <c r="M220" s="66"/>
      <c r="N220" s="66"/>
      <c r="O220" s="66"/>
      <c r="P220" s="68"/>
      <c r="Q220" s="69"/>
      <c r="R220" s="66"/>
      <c r="S220" s="66"/>
      <c r="T220" s="66"/>
      <c r="U220" s="66"/>
      <c r="V220" s="66"/>
      <c r="W220" s="66"/>
      <c r="X220" s="66"/>
      <c r="Y220" s="66"/>
      <c r="Z220" s="66"/>
      <c r="AA220" s="66"/>
      <c r="AB220" s="66"/>
      <c r="AC220" s="66"/>
      <c r="AD220" s="68"/>
      <c r="AE220" s="66"/>
      <c r="AF220" s="69"/>
      <c r="AG220" s="73">
        <v>96</v>
      </c>
      <c r="AH220" s="70"/>
      <c r="AI220" s="70"/>
      <c r="AJ220" s="71">
        <f t="shared" si="14"/>
        <v>96</v>
      </c>
      <c r="AK220" s="66"/>
      <c r="AL220" s="66"/>
    </row>
    <row r="221" spans="1:38" x14ac:dyDescent="0.3">
      <c r="A221" s="41" t="s">
        <v>118</v>
      </c>
      <c r="D221" s="66"/>
      <c r="E221" s="66"/>
      <c r="F221" s="66"/>
      <c r="G221" s="66"/>
      <c r="H221" s="66"/>
      <c r="I221" s="66"/>
      <c r="J221" s="66"/>
      <c r="K221" s="66"/>
      <c r="L221" s="66"/>
      <c r="M221" s="66"/>
      <c r="N221" s="66"/>
      <c r="O221" s="66"/>
      <c r="P221" s="68"/>
      <c r="Q221" s="69"/>
      <c r="R221" s="66"/>
      <c r="S221" s="66"/>
      <c r="T221" s="66"/>
      <c r="U221" s="66"/>
      <c r="V221" s="66"/>
      <c r="W221" s="66"/>
      <c r="X221" s="66"/>
      <c r="Y221" s="66"/>
      <c r="Z221" s="66"/>
      <c r="AA221" s="66"/>
      <c r="AB221" s="66"/>
      <c r="AC221" s="66"/>
      <c r="AD221" s="68"/>
      <c r="AE221" s="66"/>
      <c r="AF221" s="69"/>
      <c r="AG221" s="73">
        <v>347</v>
      </c>
      <c r="AH221" s="70"/>
      <c r="AI221" s="70"/>
      <c r="AJ221" s="71">
        <f t="shared" si="14"/>
        <v>347</v>
      </c>
      <c r="AK221" s="66"/>
      <c r="AL221" s="66"/>
    </row>
    <row r="222" spans="1:38" x14ac:dyDescent="0.3">
      <c r="A222" s="41" t="s">
        <v>119</v>
      </c>
      <c r="D222" s="66"/>
      <c r="E222" s="66"/>
      <c r="F222" s="66"/>
      <c r="G222" s="66"/>
      <c r="H222" s="66"/>
      <c r="I222" s="66"/>
      <c r="J222" s="66"/>
      <c r="K222" s="66"/>
      <c r="L222" s="66"/>
      <c r="M222" s="66"/>
      <c r="N222" s="66"/>
      <c r="O222" s="66"/>
      <c r="P222" s="68"/>
      <c r="Q222" s="69"/>
      <c r="R222" s="66"/>
      <c r="S222" s="66"/>
      <c r="T222" s="66"/>
      <c r="U222" s="66"/>
      <c r="V222" s="66"/>
      <c r="W222" s="66"/>
      <c r="X222" s="66"/>
      <c r="Y222" s="66"/>
      <c r="Z222" s="66"/>
      <c r="AA222" s="66"/>
      <c r="AB222" s="66"/>
      <c r="AC222" s="66"/>
      <c r="AD222" s="68"/>
      <c r="AE222" s="66"/>
      <c r="AF222" s="69"/>
      <c r="AG222" s="73">
        <v>184</v>
      </c>
      <c r="AH222" s="70"/>
      <c r="AI222" s="70"/>
      <c r="AJ222" s="71">
        <f t="shared" si="14"/>
        <v>184</v>
      </c>
      <c r="AK222" s="66"/>
      <c r="AL222" s="66"/>
    </row>
    <row r="223" spans="1:38" x14ac:dyDescent="0.3">
      <c r="A223" s="41" t="s">
        <v>120</v>
      </c>
      <c r="D223" s="66"/>
      <c r="E223" s="66"/>
      <c r="F223" s="66"/>
      <c r="G223" s="66"/>
      <c r="H223" s="66"/>
      <c r="I223" s="66"/>
      <c r="J223" s="66"/>
      <c r="K223" s="66"/>
      <c r="L223" s="66"/>
      <c r="M223" s="66"/>
      <c r="N223" s="66"/>
      <c r="O223" s="66"/>
      <c r="P223" s="68"/>
      <c r="Q223" s="69"/>
      <c r="R223" s="66"/>
      <c r="S223" s="66"/>
      <c r="T223" s="66"/>
      <c r="U223" s="66"/>
      <c r="V223" s="66"/>
      <c r="W223" s="66"/>
      <c r="X223" s="66"/>
      <c r="Y223" s="66"/>
      <c r="Z223" s="66"/>
      <c r="AA223" s="66"/>
      <c r="AB223" s="66"/>
      <c r="AC223" s="66"/>
      <c r="AD223" s="68"/>
      <c r="AE223" s="66"/>
      <c r="AF223" s="69"/>
      <c r="AG223" s="73">
        <v>95</v>
      </c>
      <c r="AH223" s="70"/>
      <c r="AI223" s="70"/>
      <c r="AJ223" s="71">
        <f t="shared" si="14"/>
        <v>95</v>
      </c>
      <c r="AK223" s="66"/>
      <c r="AL223" s="66"/>
    </row>
    <row r="224" spans="1:38" x14ac:dyDescent="0.3">
      <c r="A224" s="41" t="s">
        <v>121</v>
      </c>
      <c r="D224" s="66"/>
      <c r="E224" s="66"/>
      <c r="F224" s="66"/>
      <c r="G224" s="66"/>
      <c r="H224" s="66"/>
      <c r="I224" s="66"/>
      <c r="J224" s="66"/>
      <c r="K224" s="66"/>
      <c r="L224" s="66"/>
      <c r="M224" s="66"/>
      <c r="N224" s="66"/>
      <c r="O224" s="66"/>
      <c r="P224" s="68"/>
      <c r="Q224" s="69"/>
      <c r="R224" s="66"/>
      <c r="S224" s="66"/>
      <c r="T224" s="66"/>
      <c r="U224" s="66"/>
      <c r="V224" s="66"/>
      <c r="W224" s="66"/>
      <c r="X224" s="66"/>
      <c r="Y224" s="66"/>
      <c r="Z224" s="66"/>
      <c r="AA224" s="66"/>
      <c r="AB224" s="66"/>
      <c r="AC224" s="66"/>
      <c r="AD224" s="68"/>
      <c r="AE224" s="66"/>
      <c r="AF224" s="69"/>
      <c r="AG224" s="73">
        <v>68</v>
      </c>
      <c r="AH224" s="70"/>
      <c r="AI224" s="70"/>
      <c r="AJ224" s="71">
        <f t="shared" si="14"/>
        <v>68</v>
      </c>
      <c r="AK224" s="66"/>
      <c r="AL224" s="66"/>
    </row>
    <row r="225" spans="1:38" x14ac:dyDescent="0.3">
      <c r="A225" s="41" t="s">
        <v>122</v>
      </c>
      <c r="D225" s="66"/>
      <c r="E225" s="66"/>
      <c r="F225" s="66"/>
      <c r="G225" s="66"/>
      <c r="H225" s="66"/>
      <c r="I225" s="66"/>
      <c r="J225" s="66"/>
      <c r="K225" s="66"/>
      <c r="L225" s="66"/>
      <c r="M225" s="66"/>
      <c r="N225" s="66"/>
      <c r="O225" s="66"/>
      <c r="P225" s="68"/>
      <c r="Q225" s="69"/>
      <c r="R225" s="66"/>
      <c r="S225" s="66"/>
      <c r="T225" s="66"/>
      <c r="U225" s="66"/>
      <c r="V225" s="66"/>
      <c r="W225" s="66"/>
      <c r="X225" s="66"/>
      <c r="Y225" s="66"/>
      <c r="Z225" s="66"/>
      <c r="AA225" s="66"/>
      <c r="AB225" s="66"/>
      <c r="AC225" s="66"/>
      <c r="AD225" s="68"/>
      <c r="AE225" s="66"/>
      <c r="AF225" s="69"/>
      <c r="AG225" s="73">
        <v>48</v>
      </c>
      <c r="AH225" s="70"/>
      <c r="AI225" s="70"/>
      <c r="AJ225" s="71">
        <f t="shared" si="14"/>
        <v>48</v>
      </c>
      <c r="AK225" s="66"/>
      <c r="AL225" s="66"/>
    </row>
    <row r="226" spans="1:38" x14ac:dyDescent="0.3">
      <c r="A226" s="41" t="s">
        <v>123</v>
      </c>
      <c r="D226" s="66"/>
      <c r="E226" s="66"/>
      <c r="F226" s="66"/>
      <c r="G226" s="66"/>
      <c r="H226" s="66"/>
      <c r="I226" s="66"/>
      <c r="J226" s="66"/>
      <c r="K226" s="66"/>
      <c r="L226" s="66"/>
      <c r="M226" s="66"/>
      <c r="N226" s="66"/>
      <c r="O226" s="66"/>
      <c r="P226" s="68"/>
      <c r="Q226" s="69"/>
      <c r="R226" s="66"/>
      <c r="S226" s="66"/>
      <c r="T226" s="66"/>
      <c r="U226" s="66"/>
      <c r="V226" s="66"/>
      <c r="W226" s="66"/>
      <c r="X226" s="66"/>
      <c r="Y226" s="66"/>
      <c r="Z226" s="66"/>
      <c r="AA226" s="66"/>
      <c r="AB226" s="66"/>
      <c r="AC226" s="66"/>
      <c r="AD226" s="68"/>
      <c r="AE226" s="66"/>
      <c r="AF226" s="69"/>
      <c r="AG226" s="73">
        <v>39</v>
      </c>
      <c r="AH226" s="70"/>
      <c r="AI226" s="70"/>
      <c r="AJ226" s="71">
        <f t="shared" si="14"/>
        <v>39</v>
      </c>
      <c r="AK226" s="66"/>
      <c r="AL226" s="66"/>
    </row>
    <row r="227" spans="1:38" x14ac:dyDescent="0.3">
      <c r="A227" s="41" t="s">
        <v>124</v>
      </c>
      <c r="D227" s="66"/>
      <c r="E227" s="66"/>
      <c r="F227" s="66"/>
      <c r="G227" s="66"/>
      <c r="H227" s="66"/>
      <c r="I227" s="66"/>
      <c r="J227" s="66"/>
      <c r="K227" s="66"/>
      <c r="L227" s="66"/>
      <c r="M227" s="66"/>
      <c r="N227" s="66"/>
      <c r="O227" s="66"/>
      <c r="P227" s="68"/>
      <c r="Q227" s="69"/>
      <c r="R227" s="66"/>
      <c r="S227" s="66"/>
      <c r="T227" s="66"/>
      <c r="U227" s="66"/>
      <c r="V227" s="66"/>
      <c r="W227" s="66"/>
      <c r="X227" s="66"/>
      <c r="Y227" s="66"/>
      <c r="Z227" s="66"/>
      <c r="AA227" s="66"/>
      <c r="AB227" s="66"/>
      <c r="AC227" s="66"/>
      <c r="AD227" s="68"/>
      <c r="AE227" s="66"/>
      <c r="AF227" s="69"/>
      <c r="AG227" s="73">
        <v>89</v>
      </c>
      <c r="AH227" s="70"/>
      <c r="AI227" s="70"/>
      <c r="AJ227" s="71">
        <f t="shared" si="14"/>
        <v>89</v>
      </c>
      <c r="AK227" s="66"/>
      <c r="AL227" s="66"/>
    </row>
    <row r="228" spans="1:38" x14ac:dyDescent="0.3">
      <c r="A228" s="41" t="s">
        <v>125</v>
      </c>
      <c r="D228" s="66"/>
      <c r="E228" s="66"/>
      <c r="F228" s="66"/>
      <c r="G228" s="66"/>
      <c r="H228" s="66"/>
      <c r="I228" s="66"/>
      <c r="J228" s="66"/>
      <c r="K228" s="66"/>
      <c r="L228" s="66"/>
      <c r="M228" s="66"/>
      <c r="N228" s="66"/>
      <c r="O228" s="66"/>
      <c r="P228" s="68"/>
      <c r="Q228" s="69"/>
      <c r="R228" s="66"/>
      <c r="S228" s="66"/>
      <c r="T228" s="66"/>
      <c r="U228" s="66"/>
      <c r="V228" s="66"/>
      <c r="W228" s="66"/>
      <c r="X228" s="66"/>
      <c r="Y228" s="66"/>
      <c r="Z228" s="66"/>
      <c r="AA228" s="66"/>
      <c r="AB228" s="66"/>
      <c r="AC228" s="66"/>
      <c r="AD228" s="68"/>
      <c r="AE228" s="66"/>
      <c r="AF228" s="69"/>
      <c r="AG228" s="73">
        <v>49</v>
      </c>
      <c r="AH228" s="70"/>
      <c r="AI228" s="70"/>
      <c r="AJ228" s="71">
        <f t="shared" si="14"/>
        <v>49</v>
      </c>
      <c r="AK228" s="66"/>
      <c r="AL228" s="66"/>
    </row>
    <row r="229" spans="1:38" x14ac:dyDescent="0.3">
      <c r="A229" s="41" t="s">
        <v>126</v>
      </c>
      <c r="D229" s="66"/>
      <c r="E229" s="66"/>
      <c r="F229" s="66"/>
      <c r="G229" s="66"/>
      <c r="H229" s="66"/>
      <c r="I229" s="66"/>
      <c r="J229" s="66"/>
      <c r="K229" s="66"/>
      <c r="L229" s="66"/>
      <c r="M229" s="66"/>
      <c r="N229" s="66"/>
      <c r="O229" s="66"/>
      <c r="P229" s="68"/>
      <c r="Q229" s="69"/>
      <c r="R229" s="66"/>
      <c r="S229" s="66"/>
      <c r="T229" s="66"/>
      <c r="U229" s="66"/>
      <c r="V229" s="66"/>
      <c r="W229" s="66"/>
      <c r="X229" s="66"/>
      <c r="Y229" s="66"/>
      <c r="Z229" s="66"/>
      <c r="AA229" s="66"/>
      <c r="AB229" s="66"/>
      <c r="AC229" s="66"/>
      <c r="AD229" s="68"/>
      <c r="AE229" s="66"/>
      <c r="AF229" s="69"/>
      <c r="AG229" s="73">
        <v>109</v>
      </c>
      <c r="AH229" s="70"/>
      <c r="AI229" s="70"/>
      <c r="AJ229" s="71">
        <f t="shared" si="14"/>
        <v>109</v>
      </c>
      <c r="AK229" s="66"/>
      <c r="AL229" s="66"/>
    </row>
    <row r="230" spans="1:38" x14ac:dyDescent="0.3">
      <c r="A230" s="41" t="s">
        <v>127</v>
      </c>
      <c r="D230" s="66"/>
      <c r="E230" s="66"/>
      <c r="F230" s="66"/>
      <c r="G230" s="66"/>
      <c r="H230" s="66"/>
      <c r="I230" s="66"/>
      <c r="J230" s="66"/>
      <c r="K230" s="66"/>
      <c r="L230" s="66"/>
      <c r="M230" s="66"/>
      <c r="N230" s="66"/>
      <c r="O230" s="66"/>
      <c r="P230" s="68"/>
      <c r="Q230" s="69"/>
      <c r="R230" s="66"/>
      <c r="S230" s="66"/>
      <c r="T230" s="66"/>
      <c r="U230" s="66"/>
      <c r="V230" s="66"/>
      <c r="W230" s="66"/>
      <c r="X230" s="66"/>
      <c r="Y230" s="66"/>
      <c r="Z230" s="66"/>
      <c r="AA230" s="66"/>
      <c r="AB230" s="66"/>
      <c r="AC230" s="66"/>
      <c r="AD230" s="68"/>
      <c r="AE230" s="66"/>
      <c r="AF230" s="69"/>
      <c r="AG230" s="73">
        <v>133</v>
      </c>
      <c r="AH230" s="70"/>
      <c r="AI230" s="70"/>
      <c r="AJ230" s="71">
        <f t="shared" si="14"/>
        <v>133</v>
      </c>
      <c r="AK230" s="66"/>
      <c r="AL230" s="66"/>
    </row>
    <row r="231" spans="1:38" x14ac:dyDescent="0.3">
      <c r="A231" s="41" t="s">
        <v>128</v>
      </c>
      <c r="D231" s="66"/>
      <c r="E231" s="66"/>
      <c r="F231" s="66"/>
      <c r="G231" s="66"/>
      <c r="H231" s="66"/>
      <c r="I231" s="66"/>
      <c r="J231" s="66"/>
      <c r="K231" s="66"/>
      <c r="L231" s="66"/>
      <c r="M231" s="66"/>
      <c r="N231" s="66"/>
      <c r="O231" s="66"/>
      <c r="P231" s="68"/>
      <c r="Q231" s="69"/>
      <c r="R231" s="66"/>
      <c r="S231" s="66"/>
      <c r="T231" s="66"/>
      <c r="U231" s="66"/>
      <c r="V231" s="66"/>
      <c r="W231" s="66"/>
      <c r="X231" s="66"/>
      <c r="Y231" s="66"/>
      <c r="Z231" s="66"/>
      <c r="AA231" s="66"/>
      <c r="AB231" s="66"/>
      <c r="AC231" s="66"/>
      <c r="AD231" s="68"/>
      <c r="AE231" s="66"/>
      <c r="AF231" s="69"/>
      <c r="AG231" s="73">
        <v>84</v>
      </c>
      <c r="AH231" s="70"/>
      <c r="AI231" s="70"/>
      <c r="AJ231" s="71">
        <f t="shared" si="14"/>
        <v>84</v>
      </c>
      <c r="AK231" s="66"/>
      <c r="AL231" s="66"/>
    </row>
    <row r="232" spans="1:38" x14ac:dyDescent="0.3">
      <c r="A232" s="41" t="s">
        <v>129</v>
      </c>
      <c r="D232" s="66"/>
      <c r="E232" s="66"/>
      <c r="F232" s="66"/>
      <c r="G232" s="66"/>
      <c r="H232" s="66"/>
      <c r="I232" s="66"/>
      <c r="J232" s="66"/>
      <c r="K232" s="66"/>
      <c r="L232" s="66"/>
      <c r="M232" s="66"/>
      <c r="N232" s="66"/>
      <c r="O232" s="66"/>
      <c r="P232" s="68"/>
      <c r="Q232" s="69"/>
      <c r="R232" s="66"/>
      <c r="S232" s="66"/>
      <c r="T232" s="66"/>
      <c r="U232" s="66"/>
      <c r="V232" s="66"/>
      <c r="W232" s="66"/>
      <c r="X232" s="66"/>
      <c r="Y232" s="66"/>
      <c r="Z232" s="66"/>
      <c r="AA232" s="66"/>
      <c r="AB232" s="66"/>
      <c r="AC232" s="66"/>
      <c r="AD232" s="68"/>
      <c r="AE232" s="66"/>
      <c r="AF232" s="69"/>
      <c r="AG232" s="73">
        <v>119</v>
      </c>
      <c r="AH232" s="70"/>
      <c r="AI232" s="70"/>
      <c r="AJ232" s="71">
        <f t="shared" si="14"/>
        <v>119</v>
      </c>
      <c r="AK232" s="66"/>
      <c r="AL232" s="66"/>
    </row>
    <row r="233" spans="1:38" x14ac:dyDescent="0.3">
      <c r="A233" s="41" t="s">
        <v>130</v>
      </c>
      <c r="D233" s="66"/>
      <c r="E233" s="66"/>
      <c r="F233" s="66"/>
      <c r="G233" s="66"/>
      <c r="H233" s="66"/>
      <c r="I233" s="66"/>
      <c r="J233" s="66"/>
      <c r="K233" s="66"/>
      <c r="L233" s="66"/>
      <c r="M233" s="66"/>
      <c r="N233" s="66"/>
      <c r="O233" s="66"/>
      <c r="P233" s="68"/>
      <c r="Q233" s="69"/>
      <c r="R233" s="66"/>
      <c r="S233" s="66"/>
      <c r="T233" s="66"/>
      <c r="U233" s="66"/>
      <c r="V233" s="66"/>
      <c r="W233" s="66"/>
      <c r="X233" s="66"/>
      <c r="Y233" s="66"/>
      <c r="Z233" s="66"/>
      <c r="AA233" s="66"/>
      <c r="AB233" s="66"/>
      <c r="AC233" s="66"/>
      <c r="AD233" s="68"/>
      <c r="AE233" s="66"/>
      <c r="AF233" s="69"/>
      <c r="AG233" s="73">
        <v>159</v>
      </c>
      <c r="AH233" s="70"/>
      <c r="AI233" s="70"/>
      <c r="AJ233" s="71">
        <f t="shared" si="14"/>
        <v>159</v>
      </c>
      <c r="AK233" s="66"/>
      <c r="AL233" s="66"/>
    </row>
    <row r="234" spans="1:38" x14ac:dyDescent="0.3">
      <c r="A234" s="41" t="s">
        <v>131</v>
      </c>
      <c r="D234" s="66"/>
      <c r="E234" s="66"/>
      <c r="F234" s="66"/>
      <c r="G234" s="66"/>
      <c r="H234" s="66"/>
      <c r="I234" s="66"/>
      <c r="J234" s="66"/>
      <c r="K234" s="66"/>
      <c r="L234" s="66"/>
      <c r="M234" s="66"/>
      <c r="N234" s="66"/>
      <c r="O234" s="66"/>
      <c r="P234" s="68"/>
      <c r="Q234" s="69"/>
      <c r="R234" s="66"/>
      <c r="S234" s="66"/>
      <c r="T234" s="66"/>
      <c r="U234" s="66"/>
      <c r="V234" s="66"/>
      <c r="W234" s="66"/>
      <c r="X234" s="66"/>
      <c r="Y234" s="66"/>
      <c r="Z234" s="66"/>
      <c r="AA234" s="66"/>
      <c r="AB234" s="66"/>
      <c r="AC234" s="66"/>
      <c r="AD234" s="68"/>
      <c r="AE234" s="66"/>
      <c r="AF234" s="69"/>
      <c r="AG234" s="73">
        <v>190</v>
      </c>
      <c r="AH234" s="70"/>
      <c r="AI234" s="70"/>
      <c r="AJ234" s="71">
        <f t="shared" si="14"/>
        <v>190</v>
      </c>
      <c r="AK234" s="66"/>
      <c r="AL234" s="66"/>
    </row>
    <row r="235" spans="1:38" x14ac:dyDescent="0.3">
      <c r="A235" s="41" t="s">
        <v>132</v>
      </c>
      <c r="D235" s="66"/>
      <c r="E235" s="66"/>
      <c r="F235" s="66"/>
      <c r="G235" s="66"/>
      <c r="H235" s="66"/>
      <c r="I235" s="66"/>
      <c r="J235" s="66"/>
      <c r="K235" s="66"/>
      <c r="L235" s="66"/>
      <c r="M235" s="66"/>
      <c r="N235" s="66"/>
      <c r="O235" s="66"/>
      <c r="P235" s="68"/>
      <c r="Q235" s="69"/>
      <c r="R235" s="66"/>
      <c r="S235" s="66"/>
      <c r="T235" s="66"/>
      <c r="U235" s="66"/>
      <c r="V235" s="66"/>
      <c r="W235" s="66"/>
      <c r="X235" s="66"/>
      <c r="Y235" s="66"/>
      <c r="Z235" s="66"/>
      <c r="AA235" s="66"/>
      <c r="AB235" s="66"/>
      <c r="AC235" s="66"/>
      <c r="AD235" s="68"/>
      <c r="AE235" s="66"/>
      <c r="AF235" s="69"/>
      <c r="AG235" s="73">
        <v>40</v>
      </c>
      <c r="AH235" s="70"/>
      <c r="AI235" s="70"/>
      <c r="AJ235" s="71">
        <f t="shared" si="14"/>
        <v>40</v>
      </c>
      <c r="AK235" s="66"/>
      <c r="AL235" s="66"/>
    </row>
    <row r="236" spans="1:38" x14ac:dyDescent="0.3">
      <c r="A236" s="41" t="s">
        <v>133</v>
      </c>
      <c r="D236" s="66"/>
      <c r="E236" s="66"/>
      <c r="F236" s="66"/>
      <c r="G236" s="66"/>
      <c r="H236" s="66"/>
      <c r="I236" s="66"/>
      <c r="J236" s="66"/>
      <c r="K236" s="66"/>
      <c r="L236" s="66"/>
      <c r="M236" s="66"/>
      <c r="N236" s="66"/>
      <c r="O236" s="66"/>
      <c r="P236" s="68"/>
      <c r="Q236" s="69"/>
      <c r="R236" s="66"/>
      <c r="S236" s="66"/>
      <c r="T236" s="66"/>
      <c r="U236" s="66"/>
      <c r="V236" s="66"/>
      <c r="W236" s="66"/>
      <c r="X236" s="66"/>
      <c r="Y236" s="66"/>
      <c r="Z236" s="66"/>
      <c r="AA236" s="66"/>
      <c r="AB236" s="66"/>
      <c r="AC236" s="66"/>
      <c r="AD236" s="68"/>
      <c r="AE236" s="66"/>
      <c r="AF236" s="69"/>
      <c r="AG236" s="73">
        <v>142</v>
      </c>
      <c r="AH236" s="70"/>
      <c r="AI236" s="70"/>
      <c r="AJ236" s="71">
        <f t="shared" si="14"/>
        <v>142</v>
      </c>
      <c r="AK236" s="66"/>
      <c r="AL236" s="66"/>
    </row>
    <row r="237" spans="1:38" x14ac:dyDescent="0.3">
      <c r="A237" s="41" t="s">
        <v>134</v>
      </c>
      <c r="D237" s="66"/>
      <c r="E237" s="66"/>
      <c r="F237" s="66"/>
      <c r="G237" s="66"/>
      <c r="H237" s="66"/>
      <c r="I237" s="66"/>
      <c r="J237" s="66"/>
      <c r="K237" s="66"/>
      <c r="L237" s="66"/>
      <c r="M237" s="66"/>
      <c r="N237" s="66"/>
      <c r="O237" s="66"/>
      <c r="P237" s="68"/>
      <c r="Q237" s="69"/>
      <c r="R237" s="66"/>
      <c r="S237" s="66"/>
      <c r="T237" s="66"/>
      <c r="U237" s="66"/>
      <c r="V237" s="66"/>
      <c r="W237" s="66"/>
      <c r="X237" s="66"/>
      <c r="Y237" s="66"/>
      <c r="Z237" s="66"/>
      <c r="AA237" s="66"/>
      <c r="AB237" s="66"/>
      <c r="AC237" s="66"/>
      <c r="AD237" s="68"/>
      <c r="AE237" s="66"/>
      <c r="AF237" s="69"/>
      <c r="AG237" s="73">
        <v>56</v>
      </c>
      <c r="AH237" s="70"/>
      <c r="AI237" s="70"/>
      <c r="AJ237" s="71">
        <f t="shared" si="14"/>
        <v>56</v>
      </c>
      <c r="AK237" s="66"/>
      <c r="AL237" s="66"/>
    </row>
    <row r="238" spans="1:38" x14ac:dyDescent="0.3">
      <c r="A238" s="41" t="s">
        <v>135</v>
      </c>
      <c r="D238" s="66"/>
      <c r="E238" s="66"/>
      <c r="F238" s="66"/>
      <c r="G238" s="66"/>
      <c r="H238" s="66"/>
      <c r="I238" s="66"/>
      <c r="J238" s="66"/>
      <c r="K238" s="66"/>
      <c r="L238" s="66"/>
      <c r="M238" s="66"/>
      <c r="N238" s="66"/>
      <c r="O238" s="66"/>
      <c r="P238" s="68"/>
      <c r="Q238" s="69"/>
      <c r="R238" s="66"/>
      <c r="S238" s="66"/>
      <c r="T238" s="66"/>
      <c r="U238" s="66"/>
      <c r="V238" s="66"/>
      <c r="W238" s="66"/>
      <c r="X238" s="66"/>
      <c r="Y238" s="66"/>
      <c r="Z238" s="66"/>
      <c r="AA238" s="66"/>
      <c r="AB238" s="66"/>
      <c r="AC238" s="66"/>
      <c r="AD238" s="68"/>
      <c r="AE238" s="66"/>
      <c r="AF238" s="69"/>
      <c r="AG238" s="73">
        <v>28</v>
      </c>
      <c r="AH238" s="70"/>
      <c r="AI238" s="70"/>
      <c r="AJ238" s="71">
        <f t="shared" si="14"/>
        <v>28</v>
      </c>
      <c r="AK238" s="66"/>
      <c r="AL238" s="66"/>
    </row>
    <row r="239" spans="1:38" x14ac:dyDescent="0.3">
      <c r="A239" s="41" t="s">
        <v>136</v>
      </c>
      <c r="D239" s="66"/>
      <c r="E239" s="66"/>
      <c r="F239" s="66"/>
      <c r="G239" s="66"/>
      <c r="H239" s="66"/>
      <c r="I239" s="66"/>
      <c r="J239" s="66"/>
      <c r="K239" s="66"/>
      <c r="L239" s="66"/>
      <c r="M239" s="66"/>
      <c r="N239" s="66"/>
      <c r="O239" s="66"/>
      <c r="P239" s="68"/>
      <c r="Q239" s="69"/>
      <c r="R239" s="66"/>
      <c r="S239" s="66"/>
      <c r="T239" s="66"/>
      <c r="U239" s="66"/>
      <c r="V239" s="66"/>
      <c r="W239" s="66"/>
      <c r="X239" s="66"/>
      <c r="Y239" s="66"/>
      <c r="Z239" s="66"/>
      <c r="AA239" s="66"/>
      <c r="AB239" s="66"/>
      <c r="AC239" s="66"/>
      <c r="AD239" s="68"/>
      <c r="AE239" s="66"/>
      <c r="AF239" s="69"/>
      <c r="AG239" s="73">
        <v>368</v>
      </c>
      <c r="AH239" s="70"/>
      <c r="AI239" s="70"/>
      <c r="AJ239" s="71">
        <f t="shared" si="14"/>
        <v>368</v>
      </c>
      <c r="AK239" s="66"/>
      <c r="AL239" s="66"/>
    </row>
    <row r="240" spans="1:38" x14ac:dyDescent="0.3">
      <c r="A240" s="41" t="s">
        <v>137</v>
      </c>
      <c r="D240" s="66"/>
      <c r="E240" s="66"/>
      <c r="F240" s="66"/>
      <c r="G240" s="66"/>
      <c r="H240" s="66"/>
      <c r="I240" s="66"/>
      <c r="J240" s="66"/>
      <c r="K240" s="66"/>
      <c r="L240" s="66"/>
      <c r="M240" s="66"/>
      <c r="N240" s="66"/>
      <c r="O240" s="66"/>
      <c r="P240" s="68"/>
      <c r="Q240" s="69"/>
      <c r="R240" s="66"/>
      <c r="S240" s="66"/>
      <c r="T240" s="66"/>
      <c r="U240" s="66"/>
      <c r="V240" s="66"/>
      <c r="W240" s="66"/>
      <c r="X240" s="66"/>
      <c r="Y240" s="66"/>
      <c r="Z240" s="66"/>
      <c r="AA240" s="66"/>
      <c r="AB240" s="66"/>
      <c r="AC240" s="66"/>
      <c r="AD240" s="68"/>
      <c r="AE240" s="66"/>
      <c r="AF240" s="69"/>
      <c r="AG240" s="73">
        <v>321</v>
      </c>
      <c r="AH240" s="70"/>
      <c r="AI240" s="70"/>
      <c r="AJ240" s="71">
        <f t="shared" si="14"/>
        <v>321</v>
      </c>
      <c r="AK240" s="66"/>
      <c r="AL240" s="66"/>
    </row>
    <row r="241" spans="1:38" x14ac:dyDescent="0.3">
      <c r="A241" s="41" t="s">
        <v>138</v>
      </c>
      <c r="D241" s="66"/>
      <c r="E241" s="66"/>
      <c r="F241" s="66"/>
      <c r="G241" s="66"/>
      <c r="H241" s="66"/>
      <c r="I241" s="66"/>
      <c r="J241" s="66"/>
      <c r="K241" s="66"/>
      <c r="L241" s="66"/>
      <c r="M241" s="66"/>
      <c r="N241" s="66"/>
      <c r="O241" s="66"/>
      <c r="P241" s="68"/>
      <c r="Q241" s="69"/>
      <c r="R241" s="66"/>
      <c r="S241" s="66"/>
      <c r="T241" s="66"/>
      <c r="U241" s="66"/>
      <c r="V241" s="66"/>
      <c r="W241" s="66"/>
      <c r="X241" s="66"/>
      <c r="Y241" s="66"/>
      <c r="Z241" s="66"/>
      <c r="AA241" s="66"/>
      <c r="AB241" s="66"/>
      <c r="AC241" s="66"/>
      <c r="AD241" s="68"/>
      <c r="AE241" s="66"/>
      <c r="AF241" s="69"/>
      <c r="AG241" s="73">
        <v>108</v>
      </c>
      <c r="AH241" s="70"/>
      <c r="AI241" s="70"/>
      <c r="AJ241" s="71">
        <f t="shared" si="14"/>
        <v>108</v>
      </c>
      <c r="AK241" s="66"/>
      <c r="AL241" s="66"/>
    </row>
    <row r="242" spans="1:38" x14ac:dyDescent="0.3">
      <c r="A242" s="41" t="s">
        <v>139</v>
      </c>
      <c r="D242" s="66"/>
      <c r="E242" s="66"/>
      <c r="F242" s="66"/>
      <c r="G242" s="66"/>
      <c r="H242" s="66"/>
      <c r="I242" s="66"/>
      <c r="J242" s="66"/>
      <c r="K242" s="66"/>
      <c r="L242" s="66"/>
      <c r="M242" s="66"/>
      <c r="N242" s="66"/>
      <c r="O242" s="66"/>
      <c r="P242" s="68"/>
      <c r="Q242" s="69"/>
      <c r="R242" s="66"/>
      <c r="S242" s="66"/>
      <c r="T242" s="66"/>
      <c r="U242" s="66"/>
      <c r="V242" s="66"/>
      <c r="W242" s="66"/>
      <c r="X242" s="66"/>
      <c r="Y242" s="66"/>
      <c r="Z242" s="66"/>
      <c r="AA242" s="66"/>
      <c r="AB242" s="66"/>
      <c r="AC242" s="66"/>
      <c r="AD242" s="68"/>
      <c r="AE242" s="66"/>
      <c r="AF242" s="69"/>
      <c r="AG242" s="73">
        <v>22</v>
      </c>
      <c r="AH242" s="70"/>
      <c r="AI242" s="70"/>
      <c r="AJ242" s="71">
        <f t="shared" si="14"/>
        <v>22</v>
      </c>
      <c r="AK242" s="66"/>
      <c r="AL242" s="66"/>
    </row>
    <row r="243" spans="1:38" x14ac:dyDescent="0.3">
      <c r="A243" s="41" t="s">
        <v>140</v>
      </c>
      <c r="D243" s="66"/>
      <c r="E243" s="66"/>
      <c r="F243" s="66"/>
      <c r="G243" s="66"/>
      <c r="H243" s="66"/>
      <c r="I243" s="66"/>
      <c r="J243" s="66"/>
      <c r="K243" s="66"/>
      <c r="L243" s="66"/>
      <c r="M243" s="66"/>
      <c r="N243" s="66"/>
      <c r="O243" s="66"/>
      <c r="P243" s="68"/>
      <c r="Q243" s="69"/>
      <c r="R243" s="66"/>
      <c r="S243" s="66"/>
      <c r="T243" s="66"/>
      <c r="U243" s="66"/>
      <c r="V243" s="66"/>
      <c r="W243" s="66"/>
      <c r="X243" s="66"/>
      <c r="Y243" s="66"/>
      <c r="Z243" s="66"/>
      <c r="AA243" s="66"/>
      <c r="AB243" s="66"/>
      <c r="AC243" s="66"/>
      <c r="AD243" s="68"/>
      <c r="AE243" s="66"/>
      <c r="AF243" s="69"/>
      <c r="AG243" s="73">
        <v>42</v>
      </c>
      <c r="AH243" s="70"/>
      <c r="AI243" s="70"/>
      <c r="AJ243" s="71">
        <f t="shared" si="14"/>
        <v>42</v>
      </c>
      <c r="AK243" s="66"/>
      <c r="AL243" s="66"/>
    </row>
    <row r="244" spans="1:38" x14ac:dyDescent="0.3">
      <c r="A244" s="41" t="s">
        <v>141</v>
      </c>
      <c r="D244" s="66"/>
      <c r="E244" s="66"/>
      <c r="F244" s="66"/>
      <c r="G244" s="66"/>
      <c r="H244" s="66"/>
      <c r="I244" s="66"/>
      <c r="J244" s="66"/>
      <c r="K244" s="66"/>
      <c r="L244" s="66"/>
      <c r="M244" s="66"/>
      <c r="N244" s="66"/>
      <c r="O244" s="66"/>
      <c r="P244" s="68"/>
      <c r="Q244" s="69"/>
      <c r="R244" s="66"/>
      <c r="S244" s="66"/>
      <c r="T244" s="66"/>
      <c r="U244" s="66"/>
      <c r="V244" s="66"/>
      <c r="W244" s="66"/>
      <c r="X244" s="66"/>
      <c r="Y244" s="66"/>
      <c r="Z244" s="66"/>
      <c r="AA244" s="66"/>
      <c r="AB244" s="66"/>
      <c r="AC244" s="66"/>
      <c r="AD244" s="68"/>
      <c r="AE244" s="66"/>
      <c r="AF244" s="69"/>
      <c r="AG244" s="73">
        <v>58</v>
      </c>
      <c r="AH244" s="70"/>
      <c r="AI244" s="70"/>
      <c r="AJ244" s="71">
        <f t="shared" si="14"/>
        <v>58</v>
      </c>
      <c r="AK244" s="66"/>
      <c r="AL244" s="66"/>
    </row>
    <row r="245" spans="1:38" x14ac:dyDescent="0.3">
      <c r="A245" s="41" t="s">
        <v>142</v>
      </c>
      <c r="D245" s="66"/>
      <c r="E245" s="66"/>
      <c r="F245" s="66"/>
      <c r="G245" s="66"/>
      <c r="H245" s="66"/>
      <c r="I245" s="66"/>
      <c r="J245" s="66"/>
      <c r="K245" s="66"/>
      <c r="L245" s="66"/>
      <c r="M245" s="66"/>
      <c r="N245" s="66"/>
      <c r="O245" s="66"/>
      <c r="P245" s="68"/>
      <c r="Q245" s="69"/>
      <c r="R245" s="66"/>
      <c r="S245" s="66"/>
      <c r="T245" s="66"/>
      <c r="U245" s="66"/>
      <c r="V245" s="66"/>
      <c r="W245" s="66"/>
      <c r="X245" s="66"/>
      <c r="Y245" s="66"/>
      <c r="Z245" s="66"/>
      <c r="AA245" s="66"/>
      <c r="AB245" s="66"/>
      <c r="AC245" s="66"/>
      <c r="AD245" s="68"/>
      <c r="AE245" s="66"/>
      <c r="AF245" s="69"/>
      <c r="AG245" s="73">
        <v>125</v>
      </c>
      <c r="AH245" s="70"/>
      <c r="AI245" s="70"/>
      <c r="AJ245" s="71">
        <f t="shared" si="14"/>
        <v>125</v>
      </c>
      <c r="AK245" s="66"/>
      <c r="AL245" s="66"/>
    </row>
    <row r="246" spans="1:38" x14ac:dyDescent="0.3">
      <c r="A246" s="41" t="s">
        <v>143</v>
      </c>
      <c r="D246" s="66"/>
      <c r="E246" s="66"/>
      <c r="F246" s="66"/>
      <c r="G246" s="66"/>
      <c r="H246" s="66"/>
      <c r="I246" s="66"/>
      <c r="J246" s="66"/>
      <c r="K246" s="66"/>
      <c r="L246" s="66"/>
      <c r="M246" s="66"/>
      <c r="N246" s="66"/>
      <c r="O246" s="66"/>
      <c r="P246" s="68"/>
      <c r="Q246" s="69"/>
      <c r="R246" s="66"/>
      <c r="S246" s="66"/>
      <c r="T246" s="66"/>
      <c r="U246" s="66"/>
      <c r="V246" s="66"/>
      <c r="W246" s="66"/>
      <c r="X246" s="66"/>
      <c r="Y246" s="66"/>
      <c r="Z246" s="66"/>
      <c r="AA246" s="66"/>
      <c r="AB246" s="66"/>
      <c r="AC246" s="66"/>
      <c r="AD246" s="68"/>
      <c r="AE246" s="66"/>
      <c r="AF246" s="69"/>
      <c r="AG246" s="73">
        <v>47</v>
      </c>
      <c r="AH246" s="70"/>
      <c r="AI246" s="70"/>
      <c r="AJ246" s="71">
        <f t="shared" si="14"/>
        <v>47</v>
      </c>
      <c r="AK246" s="66"/>
      <c r="AL246" s="66"/>
    </row>
    <row r="247" spans="1:38" x14ac:dyDescent="0.3">
      <c r="A247" s="41" t="s">
        <v>144</v>
      </c>
      <c r="D247" s="66"/>
      <c r="E247" s="66"/>
      <c r="F247" s="66"/>
      <c r="G247" s="66"/>
      <c r="H247" s="66"/>
      <c r="I247" s="66"/>
      <c r="J247" s="66"/>
      <c r="K247" s="66"/>
      <c r="L247" s="66"/>
      <c r="M247" s="66"/>
      <c r="N247" s="66"/>
      <c r="O247" s="66"/>
      <c r="P247" s="68"/>
      <c r="Q247" s="69"/>
      <c r="R247" s="66"/>
      <c r="S247" s="66"/>
      <c r="T247" s="66"/>
      <c r="U247" s="66"/>
      <c r="V247" s="66"/>
      <c r="W247" s="66"/>
      <c r="X247" s="66"/>
      <c r="Y247" s="66"/>
      <c r="Z247" s="66"/>
      <c r="AA247" s="66"/>
      <c r="AB247" s="66"/>
      <c r="AC247" s="66"/>
      <c r="AD247" s="68"/>
      <c r="AE247" s="66"/>
      <c r="AF247" s="69"/>
      <c r="AG247" s="73">
        <v>48</v>
      </c>
      <c r="AH247" s="70"/>
      <c r="AI247" s="70"/>
      <c r="AJ247" s="71">
        <f t="shared" si="14"/>
        <v>48</v>
      </c>
      <c r="AK247" s="66"/>
      <c r="AL247" s="66"/>
    </row>
    <row r="248" spans="1:38" x14ac:dyDescent="0.3">
      <c r="A248" s="41" t="s">
        <v>145</v>
      </c>
      <c r="D248" s="66"/>
      <c r="E248" s="66"/>
      <c r="F248" s="66"/>
      <c r="G248" s="66"/>
      <c r="H248" s="66"/>
      <c r="I248" s="66"/>
      <c r="J248" s="66"/>
      <c r="K248" s="66"/>
      <c r="L248" s="66"/>
      <c r="M248" s="66"/>
      <c r="N248" s="66"/>
      <c r="O248" s="66"/>
      <c r="P248" s="68"/>
      <c r="Q248" s="68"/>
      <c r="R248" s="66"/>
      <c r="S248" s="66"/>
      <c r="T248" s="66"/>
      <c r="U248" s="66"/>
      <c r="V248" s="66"/>
      <c r="W248" s="66"/>
      <c r="X248" s="66"/>
      <c r="Y248" s="66"/>
      <c r="Z248" s="66"/>
      <c r="AA248" s="66"/>
      <c r="AB248" s="66"/>
      <c r="AC248" s="66"/>
      <c r="AD248" s="68"/>
      <c r="AE248" s="66"/>
      <c r="AF248" s="69"/>
      <c r="AG248" s="73">
        <v>12</v>
      </c>
      <c r="AH248" s="70"/>
      <c r="AI248" s="70"/>
      <c r="AJ248" s="71">
        <f t="shared" si="14"/>
        <v>12</v>
      </c>
      <c r="AK248" s="66"/>
      <c r="AL248" s="66"/>
    </row>
    <row r="249" spans="1:38" x14ac:dyDescent="0.3">
      <c r="A249" s="41" t="s">
        <v>146</v>
      </c>
      <c r="D249" s="66"/>
      <c r="E249" s="66"/>
      <c r="F249" s="66"/>
      <c r="G249" s="66"/>
      <c r="H249" s="66"/>
      <c r="I249" s="66"/>
      <c r="J249" s="66"/>
      <c r="K249" s="66"/>
      <c r="L249" s="66"/>
      <c r="M249" s="66"/>
      <c r="N249" s="66"/>
      <c r="O249" s="66"/>
      <c r="P249" s="68"/>
      <c r="Q249" s="68"/>
      <c r="R249" s="66"/>
      <c r="S249" s="66"/>
      <c r="T249" s="66"/>
      <c r="U249" s="66"/>
      <c r="V249" s="66"/>
      <c r="W249" s="66"/>
      <c r="X249" s="66"/>
      <c r="Y249" s="66"/>
      <c r="Z249" s="66"/>
      <c r="AA249" s="66"/>
      <c r="AB249" s="66"/>
      <c r="AC249" s="66"/>
      <c r="AD249" s="68"/>
      <c r="AE249" s="66"/>
      <c r="AF249" s="69"/>
      <c r="AG249" s="73">
        <v>69</v>
      </c>
      <c r="AH249" s="70"/>
      <c r="AI249" s="70"/>
      <c r="AJ249" s="71">
        <f t="shared" si="14"/>
        <v>69</v>
      </c>
      <c r="AK249" s="66"/>
      <c r="AL249" s="66"/>
    </row>
    <row r="250" spans="1:38" x14ac:dyDescent="0.3">
      <c r="A250" s="41" t="s">
        <v>147</v>
      </c>
      <c r="D250" s="66"/>
      <c r="E250" s="66"/>
      <c r="F250" s="66"/>
      <c r="G250" s="66"/>
      <c r="H250" s="66"/>
      <c r="I250" s="66"/>
      <c r="J250" s="66"/>
      <c r="K250" s="66"/>
      <c r="L250" s="66"/>
      <c r="M250" s="66"/>
      <c r="N250" s="66"/>
      <c r="O250" s="66"/>
      <c r="P250" s="68"/>
      <c r="Q250" s="68"/>
      <c r="R250" s="66"/>
      <c r="S250" s="66"/>
      <c r="T250" s="66"/>
      <c r="U250" s="66"/>
      <c r="V250" s="66"/>
      <c r="W250" s="66"/>
      <c r="X250" s="66"/>
      <c r="Y250" s="66"/>
      <c r="Z250" s="66"/>
      <c r="AA250" s="66"/>
      <c r="AB250" s="66"/>
      <c r="AC250" s="66"/>
      <c r="AD250" s="68"/>
      <c r="AE250" s="66"/>
      <c r="AF250" s="69"/>
      <c r="AG250" s="73">
        <v>144</v>
      </c>
      <c r="AH250" s="70"/>
      <c r="AI250" s="70"/>
      <c r="AJ250" s="71">
        <f t="shared" si="14"/>
        <v>144</v>
      </c>
      <c r="AK250" s="66"/>
      <c r="AL250" s="66"/>
    </row>
    <row r="251" spans="1:38" x14ac:dyDescent="0.3">
      <c r="A251" s="41" t="s">
        <v>148</v>
      </c>
      <c r="D251" s="66"/>
      <c r="E251" s="66"/>
      <c r="F251" s="66"/>
      <c r="G251" s="66"/>
      <c r="H251" s="66"/>
      <c r="I251" s="66"/>
      <c r="J251" s="66"/>
      <c r="K251" s="66"/>
      <c r="L251" s="66"/>
      <c r="M251" s="66"/>
      <c r="N251" s="66"/>
      <c r="O251" s="66"/>
      <c r="P251" s="68"/>
      <c r="Q251" s="68"/>
      <c r="R251" s="66"/>
      <c r="S251" s="66"/>
      <c r="T251" s="66"/>
      <c r="U251" s="66"/>
      <c r="V251" s="66"/>
      <c r="W251" s="66"/>
      <c r="X251" s="66"/>
      <c r="Y251" s="66"/>
      <c r="Z251" s="66"/>
      <c r="AA251" s="66"/>
      <c r="AB251" s="66"/>
      <c r="AC251" s="66"/>
      <c r="AD251" s="68"/>
      <c r="AE251" s="66"/>
      <c r="AF251" s="69"/>
      <c r="AG251" s="73">
        <v>100</v>
      </c>
      <c r="AH251" s="70"/>
      <c r="AI251" s="70"/>
      <c r="AJ251" s="71">
        <f t="shared" si="14"/>
        <v>100</v>
      </c>
      <c r="AK251" s="66"/>
      <c r="AL251" s="66"/>
    </row>
    <row r="252" spans="1:38" x14ac:dyDescent="0.3">
      <c r="A252" s="41" t="s">
        <v>149</v>
      </c>
      <c r="D252" s="66"/>
      <c r="E252" s="66"/>
      <c r="F252" s="66"/>
      <c r="G252" s="66"/>
      <c r="H252" s="66"/>
      <c r="I252" s="66"/>
      <c r="J252" s="66"/>
      <c r="K252" s="66"/>
      <c r="L252" s="66"/>
      <c r="M252" s="66"/>
      <c r="N252" s="66"/>
      <c r="O252" s="66"/>
      <c r="P252" s="68"/>
      <c r="Q252" s="68"/>
      <c r="R252" s="66"/>
      <c r="S252" s="66"/>
      <c r="T252" s="66"/>
      <c r="U252" s="66"/>
      <c r="V252" s="66"/>
      <c r="W252" s="66"/>
      <c r="X252" s="66"/>
      <c r="Y252" s="66"/>
      <c r="Z252" s="66"/>
      <c r="AA252" s="66"/>
      <c r="AB252" s="66"/>
      <c r="AC252" s="66"/>
      <c r="AD252" s="68"/>
      <c r="AE252" s="66"/>
      <c r="AF252" s="69"/>
      <c r="AG252" s="73">
        <v>29</v>
      </c>
      <c r="AH252" s="70"/>
      <c r="AI252" s="70"/>
      <c r="AJ252" s="71">
        <f t="shared" si="14"/>
        <v>29</v>
      </c>
      <c r="AK252" s="66"/>
      <c r="AL252" s="66"/>
    </row>
    <row r="253" spans="1:38" x14ac:dyDescent="0.3">
      <c r="A253" s="41" t="s">
        <v>150</v>
      </c>
      <c r="D253" s="66"/>
      <c r="E253" s="66"/>
      <c r="F253" s="66"/>
      <c r="G253" s="66"/>
      <c r="H253" s="66"/>
      <c r="I253" s="66"/>
      <c r="J253" s="66"/>
      <c r="K253" s="66"/>
      <c r="L253" s="66"/>
      <c r="M253" s="66"/>
      <c r="N253" s="66"/>
      <c r="O253" s="66"/>
      <c r="P253" s="68"/>
      <c r="Q253" s="68"/>
      <c r="R253" s="66"/>
      <c r="S253" s="66"/>
      <c r="T253" s="66"/>
      <c r="U253" s="66"/>
      <c r="V253" s="66"/>
      <c r="W253" s="66"/>
      <c r="X253" s="66"/>
      <c r="Y253" s="66"/>
      <c r="Z253" s="66"/>
      <c r="AA253" s="66"/>
      <c r="AB253" s="66"/>
      <c r="AC253" s="66"/>
      <c r="AD253" s="68"/>
      <c r="AE253" s="66"/>
      <c r="AF253" s="69"/>
      <c r="AG253" s="73">
        <v>34</v>
      </c>
      <c r="AH253" s="70"/>
      <c r="AI253" s="70"/>
      <c r="AJ253" s="71">
        <f t="shared" si="14"/>
        <v>34</v>
      </c>
      <c r="AK253" s="66"/>
      <c r="AL253" s="66"/>
    </row>
    <row r="254" spans="1:38" x14ac:dyDescent="0.3">
      <c r="A254" s="41" t="s">
        <v>151</v>
      </c>
      <c r="D254" s="66"/>
      <c r="E254" s="66"/>
      <c r="F254" s="66"/>
      <c r="G254" s="66"/>
      <c r="H254" s="66"/>
      <c r="I254" s="66"/>
      <c r="J254" s="66"/>
      <c r="K254" s="66"/>
      <c r="L254" s="66"/>
      <c r="M254" s="66"/>
      <c r="N254" s="66"/>
      <c r="O254" s="66"/>
      <c r="P254" s="68"/>
      <c r="Q254" s="68"/>
      <c r="R254" s="66"/>
      <c r="S254" s="66"/>
      <c r="T254" s="66"/>
      <c r="U254" s="66"/>
      <c r="V254" s="66"/>
      <c r="W254" s="66"/>
      <c r="X254" s="66"/>
      <c r="Y254" s="66"/>
      <c r="Z254" s="66"/>
      <c r="AA254" s="66"/>
      <c r="AB254" s="66"/>
      <c r="AC254" s="66"/>
      <c r="AD254" s="68"/>
      <c r="AE254" s="66"/>
      <c r="AF254" s="69"/>
      <c r="AG254" s="73">
        <v>45</v>
      </c>
      <c r="AH254" s="70"/>
      <c r="AI254" s="70"/>
      <c r="AJ254" s="71">
        <f t="shared" si="14"/>
        <v>45</v>
      </c>
      <c r="AK254" s="66"/>
      <c r="AL254" s="66"/>
    </row>
    <row r="255" spans="1:38" x14ac:dyDescent="0.3">
      <c r="A255" s="41" t="s">
        <v>152</v>
      </c>
      <c r="D255" s="66"/>
      <c r="E255" s="66"/>
      <c r="F255" s="66"/>
      <c r="G255" s="66"/>
      <c r="H255" s="66"/>
      <c r="I255" s="66"/>
      <c r="J255" s="66"/>
      <c r="K255" s="66"/>
      <c r="L255" s="66"/>
      <c r="M255" s="66"/>
      <c r="N255" s="66"/>
      <c r="O255" s="66"/>
      <c r="P255" s="68"/>
      <c r="Q255" s="68"/>
      <c r="R255" s="66"/>
      <c r="S255" s="66"/>
      <c r="T255" s="66"/>
      <c r="U255" s="66"/>
      <c r="V255" s="66"/>
      <c r="W255" s="66"/>
      <c r="X255" s="66"/>
      <c r="Y255" s="66"/>
      <c r="Z255" s="66"/>
      <c r="AA255" s="66"/>
      <c r="AB255" s="66"/>
      <c r="AC255" s="66"/>
      <c r="AD255" s="68"/>
      <c r="AE255" s="66"/>
      <c r="AF255" s="69"/>
      <c r="AG255" s="73">
        <v>38</v>
      </c>
      <c r="AH255" s="70"/>
      <c r="AI255" s="70"/>
      <c r="AJ255" s="71">
        <f t="shared" si="14"/>
        <v>38</v>
      </c>
      <c r="AK255" s="66"/>
      <c r="AL255" s="66"/>
    </row>
    <row r="256" spans="1:38" x14ac:dyDescent="0.3">
      <c r="A256" s="41" t="s">
        <v>153</v>
      </c>
      <c r="D256" s="66"/>
      <c r="E256" s="66"/>
      <c r="F256" s="66"/>
      <c r="G256" s="66"/>
      <c r="H256" s="66"/>
      <c r="I256" s="66"/>
      <c r="J256" s="66"/>
      <c r="K256" s="66"/>
      <c r="L256" s="66"/>
      <c r="M256" s="66"/>
      <c r="N256" s="66"/>
      <c r="O256" s="66"/>
      <c r="P256" s="68"/>
      <c r="Q256" s="68"/>
      <c r="R256" s="66"/>
      <c r="S256" s="66"/>
      <c r="T256" s="66"/>
      <c r="U256" s="66"/>
      <c r="V256" s="66"/>
      <c r="W256" s="66"/>
      <c r="X256" s="66"/>
      <c r="Y256" s="66"/>
      <c r="Z256" s="66"/>
      <c r="AA256" s="66"/>
      <c r="AB256" s="66"/>
      <c r="AC256" s="66"/>
      <c r="AD256" s="68"/>
      <c r="AE256" s="66"/>
      <c r="AF256" s="69"/>
      <c r="AG256" s="73">
        <v>173</v>
      </c>
      <c r="AH256" s="70"/>
      <c r="AI256" s="70"/>
      <c r="AJ256" s="71">
        <f t="shared" si="14"/>
        <v>173</v>
      </c>
      <c r="AK256" s="66"/>
      <c r="AL256" s="66"/>
    </row>
    <row r="257" spans="1:38" x14ac:dyDescent="0.3">
      <c r="A257" s="41" t="s">
        <v>154</v>
      </c>
      <c r="D257" s="66"/>
      <c r="E257" s="66"/>
      <c r="F257" s="66"/>
      <c r="G257" s="66"/>
      <c r="H257" s="66"/>
      <c r="I257" s="66"/>
      <c r="J257" s="66"/>
      <c r="K257" s="66"/>
      <c r="L257" s="66"/>
      <c r="M257" s="66"/>
      <c r="N257" s="66"/>
      <c r="O257" s="66"/>
      <c r="P257" s="68"/>
      <c r="Q257" s="68"/>
      <c r="R257" s="66"/>
      <c r="S257" s="66"/>
      <c r="T257" s="66"/>
      <c r="U257" s="66"/>
      <c r="V257" s="66"/>
      <c r="W257" s="66"/>
      <c r="X257" s="66"/>
      <c r="Y257" s="66"/>
      <c r="Z257" s="66"/>
      <c r="AA257" s="66"/>
      <c r="AB257" s="66"/>
      <c r="AC257" s="66"/>
      <c r="AD257" s="68"/>
      <c r="AE257" s="66"/>
      <c r="AF257" s="69"/>
      <c r="AG257" s="73">
        <v>23</v>
      </c>
      <c r="AH257" s="70"/>
      <c r="AI257" s="70"/>
      <c r="AJ257" s="71">
        <f t="shared" si="14"/>
        <v>23</v>
      </c>
      <c r="AK257" s="66"/>
      <c r="AL257" s="66"/>
    </row>
    <row r="258" spans="1:38" x14ac:dyDescent="0.3">
      <c r="A258" s="41" t="s">
        <v>155</v>
      </c>
      <c r="D258" s="66"/>
      <c r="E258" s="66"/>
      <c r="F258" s="66"/>
      <c r="G258" s="66"/>
      <c r="H258" s="66"/>
      <c r="I258" s="66"/>
      <c r="J258" s="66"/>
      <c r="K258" s="66"/>
      <c r="L258" s="66"/>
      <c r="M258" s="66"/>
      <c r="N258" s="66"/>
      <c r="O258" s="66"/>
      <c r="P258" s="68"/>
      <c r="Q258" s="68"/>
      <c r="R258" s="66"/>
      <c r="S258" s="66"/>
      <c r="T258" s="66"/>
      <c r="U258" s="66"/>
      <c r="V258" s="66"/>
      <c r="W258" s="66"/>
      <c r="X258" s="66"/>
      <c r="Y258" s="66"/>
      <c r="Z258" s="66"/>
      <c r="AA258" s="66"/>
      <c r="AB258" s="66"/>
      <c r="AC258" s="66"/>
      <c r="AD258" s="68"/>
      <c r="AE258" s="66"/>
      <c r="AF258" s="69"/>
      <c r="AG258" s="73">
        <v>50</v>
      </c>
      <c r="AH258" s="70"/>
      <c r="AI258" s="70"/>
      <c r="AJ258" s="71">
        <f t="shared" si="14"/>
        <v>50</v>
      </c>
      <c r="AK258" s="66"/>
      <c r="AL258" s="66"/>
    </row>
    <row r="259" spans="1:38" x14ac:dyDescent="0.3">
      <c r="A259" s="41" t="s">
        <v>156</v>
      </c>
      <c r="D259" s="66"/>
      <c r="E259" s="66"/>
      <c r="F259" s="66"/>
      <c r="G259" s="66"/>
      <c r="H259" s="66"/>
      <c r="I259" s="66"/>
      <c r="J259" s="66"/>
      <c r="K259" s="66"/>
      <c r="L259" s="66"/>
      <c r="M259" s="66"/>
      <c r="N259" s="66"/>
      <c r="O259" s="66"/>
      <c r="P259" s="68"/>
      <c r="Q259" s="68"/>
      <c r="R259" s="66"/>
      <c r="S259" s="66"/>
      <c r="T259" s="66"/>
      <c r="U259" s="66"/>
      <c r="V259" s="66"/>
      <c r="W259" s="66"/>
      <c r="X259" s="66"/>
      <c r="Y259" s="66"/>
      <c r="Z259" s="66"/>
      <c r="AA259" s="66"/>
      <c r="AB259" s="66"/>
      <c r="AC259" s="66"/>
      <c r="AD259" s="68"/>
      <c r="AE259" s="66"/>
      <c r="AF259" s="69"/>
      <c r="AG259" s="73">
        <v>11</v>
      </c>
      <c r="AH259" s="70"/>
      <c r="AI259" s="70"/>
      <c r="AJ259" s="71">
        <f t="shared" si="14"/>
        <v>11</v>
      </c>
      <c r="AK259" s="66"/>
      <c r="AL259" s="66"/>
    </row>
    <row r="260" spans="1:38" x14ac:dyDescent="0.3">
      <c r="A260" s="41" t="s">
        <v>157</v>
      </c>
      <c r="D260" s="66"/>
      <c r="E260" s="66"/>
      <c r="F260" s="66"/>
      <c r="G260" s="66"/>
      <c r="H260" s="66"/>
      <c r="I260" s="66"/>
      <c r="J260" s="66"/>
      <c r="K260" s="66"/>
      <c r="L260" s="66"/>
      <c r="M260" s="66"/>
      <c r="N260" s="66"/>
      <c r="O260" s="66"/>
      <c r="P260" s="68"/>
      <c r="Q260" s="68"/>
      <c r="R260" s="66"/>
      <c r="S260" s="66"/>
      <c r="T260" s="66"/>
      <c r="U260" s="66"/>
      <c r="V260" s="66"/>
      <c r="W260" s="66"/>
      <c r="X260" s="66"/>
      <c r="Y260" s="66"/>
      <c r="Z260" s="66"/>
      <c r="AA260" s="66"/>
      <c r="AB260" s="66"/>
      <c r="AC260" s="66"/>
      <c r="AD260" s="68"/>
      <c r="AE260" s="66"/>
      <c r="AF260" s="69"/>
      <c r="AG260" s="73">
        <v>77</v>
      </c>
      <c r="AH260" s="70"/>
      <c r="AI260" s="70"/>
      <c r="AJ260" s="71">
        <f t="shared" ref="AJ260:AJ280" si="15">SUM(AG260:AI260)</f>
        <v>77</v>
      </c>
      <c r="AK260" s="66"/>
      <c r="AL260" s="66"/>
    </row>
    <row r="261" spans="1:38" x14ac:dyDescent="0.3">
      <c r="A261" s="41" t="s">
        <v>158</v>
      </c>
      <c r="D261" s="66"/>
      <c r="E261" s="66"/>
      <c r="F261" s="66"/>
      <c r="G261" s="66"/>
      <c r="H261" s="66"/>
      <c r="I261" s="66"/>
      <c r="J261" s="66"/>
      <c r="K261" s="66"/>
      <c r="L261" s="66"/>
      <c r="M261" s="66"/>
      <c r="N261" s="66"/>
      <c r="O261" s="66"/>
      <c r="P261" s="68"/>
      <c r="Q261" s="68"/>
      <c r="R261" s="66"/>
      <c r="S261" s="66"/>
      <c r="T261" s="66"/>
      <c r="U261" s="66"/>
      <c r="V261" s="66"/>
      <c r="W261" s="66"/>
      <c r="X261" s="66"/>
      <c r="Y261" s="66"/>
      <c r="Z261" s="66"/>
      <c r="AA261" s="66"/>
      <c r="AB261" s="66"/>
      <c r="AC261" s="66"/>
      <c r="AD261" s="68"/>
      <c r="AE261" s="66"/>
      <c r="AF261" s="69"/>
      <c r="AG261" s="73">
        <v>36</v>
      </c>
      <c r="AH261" s="70"/>
      <c r="AI261" s="70"/>
      <c r="AJ261" s="71">
        <f t="shared" si="15"/>
        <v>36</v>
      </c>
      <c r="AK261" s="66"/>
      <c r="AL261" s="66"/>
    </row>
    <row r="262" spans="1:38" x14ac:dyDescent="0.3">
      <c r="A262" s="41" t="s">
        <v>159</v>
      </c>
      <c r="D262" s="66"/>
      <c r="E262" s="66"/>
      <c r="F262" s="66"/>
      <c r="G262" s="66"/>
      <c r="H262" s="66"/>
      <c r="I262" s="66"/>
      <c r="J262" s="66"/>
      <c r="K262" s="66"/>
      <c r="L262" s="66"/>
      <c r="M262" s="66"/>
      <c r="N262" s="66"/>
      <c r="O262" s="66"/>
      <c r="P262" s="68"/>
      <c r="Q262" s="68"/>
      <c r="R262" s="66"/>
      <c r="S262" s="66"/>
      <c r="T262" s="66"/>
      <c r="U262" s="66"/>
      <c r="V262" s="66"/>
      <c r="W262" s="66"/>
      <c r="X262" s="66"/>
      <c r="Y262" s="66"/>
      <c r="Z262" s="66"/>
      <c r="AA262" s="66"/>
      <c r="AB262" s="66"/>
      <c r="AC262" s="66"/>
      <c r="AD262" s="68"/>
      <c r="AE262" s="66"/>
      <c r="AF262" s="69"/>
      <c r="AG262" s="73">
        <v>171</v>
      </c>
      <c r="AH262" s="70"/>
      <c r="AI262" s="70"/>
      <c r="AJ262" s="71">
        <f t="shared" si="15"/>
        <v>171</v>
      </c>
      <c r="AK262" s="66"/>
      <c r="AL262" s="66"/>
    </row>
    <row r="263" spans="1:38" x14ac:dyDescent="0.3">
      <c r="A263" s="41" t="s">
        <v>160</v>
      </c>
      <c r="D263" s="66"/>
      <c r="E263" s="66"/>
      <c r="F263" s="66"/>
      <c r="G263" s="66"/>
      <c r="H263" s="66"/>
      <c r="I263" s="66"/>
      <c r="J263" s="66"/>
      <c r="K263" s="66"/>
      <c r="L263" s="66"/>
      <c r="M263" s="66"/>
      <c r="N263" s="66"/>
      <c r="O263" s="66"/>
      <c r="P263" s="68"/>
      <c r="Q263" s="68"/>
      <c r="R263" s="66"/>
      <c r="S263" s="66"/>
      <c r="T263" s="66"/>
      <c r="U263" s="66"/>
      <c r="V263" s="66"/>
      <c r="W263" s="66"/>
      <c r="X263" s="66"/>
      <c r="Y263" s="66"/>
      <c r="Z263" s="66"/>
      <c r="AA263" s="66"/>
      <c r="AB263" s="66"/>
      <c r="AC263" s="66"/>
      <c r="AD263" s="68"/>
      <c r="AE263" s="66"/>
      <c r="AF263" s="69"/>
      <c r="AG263" s="73">
        <v>81</v>
      </c>
      <c r="AH263" s="70"/>
      <c r="AI263" s="70"/>
      <c r="AJ263" s="71">
        <f t="shared" si="15"/>
        <v>81</v>
      </c>
      <c r="AK263" s="66"/>
      <c r="AL263" s="66"/>
    </row>
    <row r="264" spans="1:38" x14ac:dyDescent="0.3">
      <c r="A264" s="41" t="s">
        <v>161</v>
      </c>
      <c r="D264" s="66"/>
      <c r="E264" s="66"/>
      <c r="F264" s="66"/>
      <c r="G264" s="66"/>
      <c r="H264" s="66"/>
      <c r="I264" s="66"/>
      <c r="J264" s="66"/>
      <c r="K264" s="66"/>
      <c r="L264" s="66"/>
      <c r="M264" s="66"/>
      <c r="N264" s="66"/>
      <c r="O264" s="66"/>
      <c r="P264" s="68"/>
      <c r="Q264" s="68"/>
      <c r="R264" s="66"/>
      <c r="S264" s="66"/>
      <c r="T264" s="66"/>
      <c r="U264" s="66"/>
      <c r="V264" s="66"/>
      <c r="W264" s="66"/>
      <c r="X264" s="66"/>
      <c r="Y264" s="66"/>
      <c r="Z264" s="66"/>
      <c r="AA264" s="66"/>
      <c r="AB264" s="66"/>
      <c r="AC264" s="66"/>
      <c r="AD264" s="68"/>
      <c r="AE264" s="66"/>
      <c r="AF264" s="69"/>
      <c r="AG264" s="73">
        <v>90</v>
      </c>
      <c r="AH264" s="70"/>
      <c r="AI264" s="70"/>
      <c r="AJ264" s="71">
        <f t="shared" si="15"/>
        <v>90</v>
      </c>
      <c r="AK264" s="66"/>
      <c r="AL264" s="66"/>
    </row>
    <row r="265" spans="1:38" x14ac:dyDescent="0.3">
      <c r="A265" s="41" t="s">
        <v>162</v>
      </c>
      <c r="D265" s="66"/>
      <c r="E265" s="66"/>
      <c r="F265" s="66"/>
      <c r="G265" s="66"/>
      <c r="H265" s="66"/>
      <c r="I265" s="66"/>
      <c r="J265" s="66"/>
      <c r="K265" s="66"/>
      <c r="L265" s="66"/>
      <c r="M265" s="66"/>
      <c r="N265" s="66"/>
      <c r="O265" s="66"/>
      <c r="P265" s="68"/>
      <c r="Q265" s="68"/>
      <c r="R265" s="66"/>
      <c r="S265" s="66"/>
      <c r="T265" s="66"/>
      <c r="U265" s="66"/>
      <c r="V265" s="66"/>
      <c r="W265" s="66"/>
      <c r="X265" s="66"/>
      <c r="Y265" s="66"/>
      <c r="Z265" s="66"/>
      <c r="AA265" s="66"/>
      <c r="AB265" s="66"/>
      <c r="AC265" s="66"/>
      <c r="AD265" s="68"/>
      <c r="AE265" s="66"/>
      <c r="AF265" s="69"/>
      <c r="AG265" s="73">
        <v>54</v>
      </c>
      <c r="AH265" s="70"/>
      <c r="AI265" s="70"/>
      <c r="AJ265" s="71">
        <f t="shared" si="15"/>
        <v>54</v>
      </c>
      <c r="AK265" s="66"/>
      <c r="AL265" s="66"/>
    </row>
    <row r="266" spans="1:38" x14ac:dyDescent="0.3">
      <c r="A266" s="41" t="s">
        <v>163</v>
      </c>
      <c r="D266" s="66"/>
      <c r="E266" s="66"/>
      <c r="F266" s="66"/>
      <c r="G266" s="66"/>
      <c r="H266" s="66"/>
      <c r="I266" s="66"/>
      <c r="J266" s="66"/>
      <c r="K266" s="66"/>
      <c r="L266" s="66"/>
      <c r="M266" s="66"/>
      <c r="N266" s="66"/>
      <c r="O266" s="66"/>
      <c r="P266" s="68"/>
      <c r="Q266" s="68"/>
      <c r="R266" s="66"/>
      <c r="S266" s="66"/>
      <c r="T266" s="66"/>
      <c r="U266" s="66"/>
      <c r="V266" s="66"/>
      <c r="W266" s="66"/>
      <c r="X266" s="66"/>
      <c r="Y266" s="66"/>
      <c r="Z266" s="66"/>
      <c r="AA266" s="66"/>
      <c r="AB266" s="66"/>
      <c r="AC266" s="66"/>
      <c r="AD266" s="68"/>
      <c r="AE266" s="66"/>
      <c r="AF266" s="69"/>
      <c r="AG266" s="73">
        <v>84</v>
      </c>
      <c r="AH266" s="70"/>
      <c r="AI266" s="70"/>
      <c r="AJ266" s="71">
        <f t="shared" si="15"/>
        <v>84</v>
      </c>
      <c r="AK266" s="66"/>
      <c r="AL266" s="66"/>
    </row>
    <row r="267" spans="1:38" x14ac:dyDescent="0.3">
      <c r="A267" s="41" t="s">
        <v>164</v>
      </c>
      <c r="D267" s="66"/>
      <c r="E267" s="66"/>
      <c r="F267" s="66"/>
      <c r="G267" s="66"/>
      <c r="H267" s="66"/>
      <c r="I267" s="66"/>
      <c r="J267" s="66"/>
      <c r="K267" s="66"/>
      <c r="L267" s="66"/>
      <c r="M267" s="66"/>
      <c r="N267" s="66"/>
      <c r="O267" s="66"/>
      <c r="P267" s="68"/>
      <c r="Q267" s="68"/>
      <c r="R267" s="66"/>
      <c r="S267" s="66"/>
      <c r="T267" s="66"/>
      <c r="U267" s="66"/>
      <c r="V267" s="66"/>
      <c r="W267" s="66"/>
      <c r="X267" s="66"/>
      <c r="Y267" s="66"/>
      <c r="Z267" s="66"/>
      <c r="AA267" s="66"/>
      <c r="AB267" s="66"/>
      <c r="AC267" s="66"/>
      <c r="AD267" s="68"/>
      <c r="AE267" s="66"/>
      <c r="AF267" s="69"/>
      <c r="AG267" s="73">
        <v>29</v>
      </c>
      <c r="AH267" s="70"/>
      <c r="AI267" s="70"/>
      <c r="AJ267" s="71">
        <f t="shared" si="15"/>
        <v>29</v>
      </c>
      <c r="AK267" s="66"/>
      <c r="AL267" s="66"/>
    </row>
    <row r="268" spans="1:38" x14ac:dyDescent="0.3">
      <c r="A268" s="26" t="s">
        <v>193</v>
      </c>
      <c r="D268" s="66"/>
      <c r="E268" s="66"/>
      <c r="F268" s="66"/>
      <c r="G268" s="66"/>
      <c r="H268" s="66"/>
      <c r="I268" s="66"/>
      <c r="J268" s="66"/>
      <c r="K268" s="66"/>
      <c r="L268" s="66"/>
      <c r="M268" s="66"/>
      <c r="N268" s="66"/>
      <c r="O268" s="66"/>
      <c r="P268" s="68"/>
      <c r="Q268" s="68"/>
      <c r="R268" s="66"/>
      <c r="S268" s="66"/>
      <c r="T268" s="66"/>
      <c r="U268" s="66"/>
      <c r="V268" s="66"/>
      <c r="W268" s="66"/>
      <c r="X268" s="66"/>
      <c r="Y268" s="66"/>
      <c r="Z268" s="66"/>
      <c r="AA268" s="66"/>
      <c r="AB268" s="66"/>
      <c r="AC268" s="66"/>
      <c r="AD268" s="68"/>
      <c r="AE268" s="66"/>
      <c r="AF268" s="69"/>
      <c r="AG268" s="69"/>
      <c r="AH268" s="74">
        <v>2009</v>
      </c>
      <c r="AI268" s="75"/>
      <c r="AJ268" s="71">
        <f t="shared" si="15"/>
        <v>2009</v>
      </c>
      <c r="AK268" s="66"/>
      <c r="AL268" s="66"/>
    </row>
    <row r="269" spans="1:38" x14ac:dyDescent="0.3">
      <c r="A269" s="26" t="s">
        <v>194</v>
      </c>
      <c r="D269" s="66"/>
      <c r="E269" s="66"/>
      <c r="F269" s="66"/>
      <c r="G269" s="66"/>
      <c r="H269" s="66"/>
      <c r="I269" s="66"/>
      <c r="J269" s="66"/>
      <c r="K269" s="66"/>
      <c r="L269" s="66"/>
      <c r="M269" s="66"/>
      <c r="N269" s="66"/>
      <c r="O269" s="66"/>
      <c r="P269" s="68"/>
      <c r="Q269" s="68"/>
      <c r="R269" s="66"/>
      <c r="S269" s="66"/>
      <c r="T269" s="66"/>
      <c r="U269" s="66"/>
      <c r="V269" s="66"/>
      <c r="W269" s="66"/>
      <c r="X269" s="66"/>
      <c r="Y269" s="66"/>
      <c r="Z269" s="66"/>
      <c r="AA269" s="66"/>
      <c r="AB269" s="66"/>
      <c r="AC269" s="66"/>
      <c r="AD269" s="68"/>
      <c r="AE269" s="66"/>
      <c r="AF269" s="69"/>
      <c r="AG269" s="69"/>
      <c r="AH269" s="74">
        <v>80</v>
      </c>
      <c r="AI269" s="76"/>
      <c r="AJ269" s="71">
        <f t="shared" si="15"/>
        <v>80</v>
      </c>
      <c r="AK269" s="66"/>
      <c r="AL269" s="66"/>
    </row>
    <row r="270" spans="1:38" x14ac:dyDescent="0.3">
      <c r="A270" s="26" t="s">
        <v>195</v>
      </c>
      <c r="D270" s="66"/>
      <c r="E270" s="66"/>
      <c r="F270" s="66"/>
      <c r="G270" s="66"/>
      <c r="H270" s="66"/>
      <c r="I270" s="66"/>
      <c r="J270" s="66"/>
      <c r="K270" s="66"/>
      <c r="L270" s="66"/>
      <c r="M270" s="66"/>
      <c r="N270" s="66"/>
      <c r="O270" s="66"/>
      <c r="P270" s="68"/>
      <c r="Q270" s="68"/>
      <c r="R270" s="66"/>
      <c r="S270" s="66"/>
      <c r="T270" s="66"/>
      <c r="U270" s="66"/>
      <c r="V270" s="66"/>
      <c r="W270" s="66"/>
      <c r="X270" s="66"/>
      <c r="Y270" s="66"/>
      <c r="Z270" s="66"/>
      <c r="AA270" s="66"/>
      <c r="AB270" s="66"/>
      <c r="AC270" s="66"/>
      <c r="AD270" s="68"/>
      <c r="AE270" s="66"/>
      <c r="AF270" s="69"/>
      <c r="AG270" s="69"/>
      <c r="AH270" s="74">
        <v>688</v>
      </c>
      <c r="AI270" s="76"/>
      <c r="AJ270" s="71">
        <f t="shared" si="15"/>
        <v>688</v>
      </c>
      <c r="AK270" s="66"/>
      <c r="AL270" s="66"/>
    </row>
    <row r="271" spans="1:38" x14ac:dyDescent="0.3">
      <c r="A271" s="26" t="s">
        <v>196</v>
      </c>
      <c r="D271" s="66"/>
      <c r="E271" s="66"/>
      <c r="F271" s="66"/>
      <c r="G271" s="66"/>
      <c r="H271" s="66"/>
      <c r="I271" s="66"/>
      <c r="J271" s="66"/>
      <c r="K271" s="66"/>
      <c r="L271" s="66"/>
      <c r="M271" s="66"/>
      <c r="N271" s="66"/>
      <c r="O271" s="66"/>
      <c r="P271" s="68"/>
      <c r="Q271" s="68"/>
      <c r="R271" s="66"/>
      <c r="S271" s="66"/>
      <c r="T271" s="66"/>
      <c r="U271" s="66"/>
      <c r="V271" s="66"/>
      <c r="W271" s="66"/>
      <c r="X271" s="66"/>
      <c r="Y271" s="66"/>
      <c r="Z271" s="66"/>
      <c r="AA271" s="66"/>
      <c r="AB271" s="66"/>
      <c r="AC271" s="66"/>
      <c r="AD271" s="68"/>
      <c r="AE271" s="66"/>
      <c r="AF271" s="69"/>
      <c r="AG271" s="69"/>
      <c r="AH271" s="74">
        <v>165</v>
      </c>
      <c r="AI271" s="76"/>
      <c r="AJ271" s="71">
        <f t="shared" si="15"/>
        <v>165</v>
      </c>
      <c r="AK271" s="66"/>
      <c r="AL271" s="66"/>
    </row>
    <row r="272" spans="1:38" x14ac:dyDescent="0.3">
      <c r="A272" s="26" t="s">
        <v>197</v>
      </c>
      <c r="D272" s="66"/>
      <c r="E272" s="66"/>
      <c r="F272" s="66"/>
      <c r="G272" s="66"/>
      <c r="H272" s="66"/>
      <c r="I272" s="66"/>
      <c r="J272" s="66"/>
      <c r="K272" s="66"/>
      <c r="L272" s="66"/>
      <c r="M272" s="66"/>
      <c r="N272" s="66"/>
      <c r="O272" s="66"/>
      <c r="P272" s="68"/>
      <c r="Q272" s="68"/>
      <c r="R272" s="66"/>
      <c r="S272" s="66"/>
      <c r="T272" s="66"/>
      <c r="U272" s="66"/>
      <c r="V272" s="66"/>
      <c r="W272" s="66"/>
      <c r="X272" s="66"/>
      <c r="Y272" s="66"/>
      <c r="Z272" s="66"/>
      <c r="AA272" s="66"/>
      <c r="AB272" s="66"/>
      <c r="AC272" s="66"/>
      <c r="AD272" s="68"/>
      <c r="AE272" s="66"/>
      <c r="AF272" s="69"/>
      <c r="AG272" s="69"/>
      <c r="AH272" s="74">
        <v>641</v>
      </c>
      <c r="AI272" s="76"/>
      <c r="AJ272" s="71">
        <f t="shared" si="15"/>
        <v>641</v>
      </c>
      <c r="AK272" s="66"/>
      <c r="AL272" s="66"/>
    </row>
    <row r="273" spans="1:38" x14ac:dyDescent="0.3">
      <c r="A273" s="26" t="s">
        <v>198</v>
      </c>
      <c r="D273" s="66"/>
      <c r="E273" s="66"/>
      <c r="F273" s="66"/>
      <c r="G273" s="66"/>
      <c r="H273" s="66"/>
      <c r="I273" s="66"/>
      <c r="J273" s="66"/>
      <c r="K273" s="66"/>
      <c r="L273" s="66"/>
      <c r="M273" s="66"/>
      <c r="N273" s="66"/>
      <c r="O273" s="66"/>
      <c r="P273" s="68"/>
      <c r="Q273" s="68"/>
      <c r="R273" s="66"/>
      <c r="S273" s="66"/>
      <c r="T273" s="66"/>
      <c r="U273" s="66"/>
      <c r="V273" s="66"/>
      <c r="W273" s="66"/>
      <c r="X273" s="66"/>
      <c r="Y273" s="66"/>
      <c r="Z273" s="66"/>
      <c r="AA273" s="66"/>
      <c r="AB273" s="66"/>
      <c r="AC273" s="66"/>
      <c r="AD273" s="68"/>
      <c r="AE273" s="66"/>
      <c r="AF273" s="69"/>
      <c r="AG273" s="69"/>
      <c r="AH273" s="74">
        <v>99</v>
      </c>
      <c r="AI273" s="76"/>
      <c r="AJ273" s="71">
        <f t="shared" si="15"/>
        <v>99</v>
      </c>
      <c r="AK273" s="66"/>
      <c r="AL273" s="66"/>
    </row>
    <row r="274" spans="1:38" x14ac:dyDescent="0.3">
      <c r="A274" s="26" t="s">
        <v>199</v>
      </c>
      <c r="D274" s="66"/>
      <c r="E274" s="66"/>
      <c r="F274" s="66"/>
      <c r="G274" s="66"/>
      <c r="H274" s="66"/>
      <c r="I274" s="66"/>
      <c r="J274" s="66"/>
      <c r="K274" s="66"/>
      <c r="L274" s="66"/>
      <c r="M274" s="66"/>
      <c r="N274" s="66"/>
      <c r="O274" s="66"/>
      <c r="P274" s="68"/>
      <c r="Q274" s="68"/>
      <c r="R274" s="66"/>
      <c r="S274" s="66"/>
      <c r="T274" s="66"/>
      <c r="U274" s="66"/>
      <c r="V274" s="66"/>
      <c r="W274" s="66"/>
      <c r="X274" s="66"/>
      <c r="Y274" s="66"/>
      <c r="Z274" s="66"/>
      <c r="AA274" s="66"/>
      <c r="AB274" s="66"/>
      <c r="AC274" s="66"/>
      <c r="AD274" s="68"/>
      <c r="AE274" s="66"/>
      <c r="AF274" s="69"/>
      <c r="AG274" s="69"/>
      <c r="AH274" s="74">
        <v>248</v>
      </c>
      <c r="AI274" s="76"/>
      <c r="AJ274" s="71">
        <f t="shared" si="15"/>
        <v>248</v>
      </c>
      <c r="AK274" s="66"/>
      <c r="AL274" s="66"/>
    </row>
    <row r="275" spans="1:38" x14ac:dyDescent="0.3">
      <c r="A275" s="26" t="s">
        <v>200</v>
      </c>
      <c r="D275" s="66"/>
      <c r="E275" s="66"/>
      <c r="F275" s="66"/>
      <c r="G275" s="66"/>
      <c r="H275" s="66"/>
      <c r="I275" s="66"/>
      <c r="J275" s="66"/>
      <c r="K275" s="66"/>
      <c r="L275" s="66"/>
      <c r="M275" s="66"/>
      <c r="N275" s="66"/>
      <c r="O275" s="66"/>
      <c r="P275" s="68"/>
      <c r="Q275" s="68"/>
      <c r="R275" s="66"/>
      <c r="S275" s="66"/>
      <c r="T275" s="66"/>
      <c r="U275" s="66"/>
      <c r="V275" s="66"/>
      <c r="W275" s="66"/>
      <c r="X275" s="66"/>
      <c r="Y275" s="66"/>
      <c r="Z275" s="66"/>
      <c r="AA275" s="66"/>
      <c r="AB275" s="66"/>
      <c r="AC275" s="66"/>
      <c r="AD275" s="68"/>
      <c r="AE275" s="66"/>
      <c r="AF275" s="69"/>
      <c r="AG275" s="69"/>
      <c r="AH275" s="74">
        <v>448</v>
      </c>
      <c r="AI275" s="76"/>
      <c r="AJ275" s="71">
        <f t="shared" si="15"/>
        <v>448</v>
      </c>
      <c r="AK275" s="66"/>
      <c r="AL275" s="66"/>
    </row>
    <row r="276" spans="1:38" x14ac:dyDescent="0.3">
      <c r="A276" s="26" t="s">
        <v>201</v>
      </c>
      <c r="D276" s="66"/>
      <c r="E276" s="66"/>
      <c r="F276" s="66"/>
      <c r="G276" s="66"/>
      <c r="H276" s="66"/>
      <c r="I276" s="66"/>
      <c r="J276" s="66"/>
      <c r="K276" s="66"/>
      <c r="L276" s="66"/>
      <c r="M276" s="66"/>
      <c r="N276" s="66"/>
      <c r="O276" s="66"/>
      <c r="P276" s="68"/>
      <c r="Q276" s="68"/>
      <c r="R276" s="66"/>
      <c r="S276" s="66"/>
      <c r="T276" s="66"/>
      <c r="U276" s="66"/>
      <c r="V276" s="66"/>
      <c r="W276" s="66"/>
      <c r="X276" s="66"/>
      <c r="Y276" s="66"/>
      <c r="Z276" s="66"/>
      <c r="AA276" s="66"/>
      <c r="AB276" s="66"/>
      <c r="AC276" s="66"/>
      <c r="AD276" s="68"/>
      <c r="AE276" s="66"/>
      <c r="AF276" s="69"/>
      <c r="AG276" s="69"/>
      <c r="AH276" s="74">
        <v>147</v>
      </c>
      <c r="AI276" s="76"/>
      <c r="AJ276" s="71">
        <f t="shared" si="15"/>
        <v>147</v>
      </c>
      <c r="AK276" s="66"/>
      <c r="AL276" s="66"/>
    </row>
    <row r="277" spans="1:38" x14ac:dyDescent="0.3">
      <c r="A277" s="26" t="s">
        <v>202</v>
      </c>
      <c r="D277" s="66"/>
      <c r="E277" s="66"/>
      <c r="F277" s="66"/>
      <c r="G277" s="66"/>
      <c r="H277" s="66"/>
      <c r="I277" s="66"/>
      <c r="J277" s="66"/>
      <c r="K277" s="66"/>
      <c r="L277" s="66"/>
      <c r="M277" s="66"/>
      <c r="N277" s="66"/>
      <c r="O277" s="66"/>
      <c r="P277" s="68"/>
      <c r="Q277" s="68"/>
      <c r="R277" s="66"/>
      <c r="S277" s="66"/>
      <c r="T277" s="66"/>
      <c r="U277" s="66"/>
      <c r="V277" s="66"/>
      <c r="W277" s="66"/>
      <c r="X277" s="66"/>
      <c r="Y277" s="66"/>
      <c r="Z277" s="66"/>
      <c r="AA277" s="66"/>
      <c r="AB277" s="66"/>
      <c r="AC277" s="66"/>
      <c r="AD277" s="68"/>
      <c r="AE277" s="66"/>
      <c r="AF277" s="69"/>
      <c r="AG277" s="69"/>
      <c r="AH277" s="74">
        <v>556</v>
      </c>
      <c r="AI277" s="76"/>
      <c r="AJ277" s="71">
        <f t="shared" si="15"/>
        <v>556</v>
      </c>
      <c r="AK277" s="66"/>
      <c r="AL277" s="66"/>
    </row>
    <row r="278" spans="1:38" x14ac:dyDescent="0.3">
      <c r="A278" s="26" t="s">
        <v>116</v>
      </c>
      <c r="D278" s="66"/>
      <c r="E278" s="66"/>
      <c r="F278" s="66"/>
      <c r="G278" s="66"/>
      <c r="H278" s="66"/>
      <c r="I278" s="66"/>
      <c r="J278" s="66"/>
      <c r="K278" s="66"/>
      <c r="L278" s="66"/>
      <c r="M278" s="66"/>
      <c r="N278" s="66"/>
      <c r="O278" s="66"/>
      <c r="P278" s="68"/>
      <c r="Q278" s="68"/>
      <c r="R278" s="66"/>
      <c r="S278" s="66"/>
      <c r="T278" s="66"/>
      <c r="U278" s="66"/>
      <c r="V278" s="66"/>
      <c r="W278" s="66"/>
      <c r="X278" s="66"/>
      <c r="Y278" s="66"/>
      <c r="Z278" s="66"/>
      <c r="AA278" s="66"/>
      <c r="AB278" s="66"/>
      <c r="AC278" s="66"/>
      <c r="AD278" s="68"/>
      <c r="AE278" s="66"/>
      <c r="AF278" s="69"/>
      <c r="AG278" s="69"/>
      <c r="AH278" s="70"/>
      <c r="AI278" s="74">
        <v>388</v>
      </c>
      <c r="AJ278" s="71">
        <f t="shared" si="15"/>
        <v>388</v>
      </c>
      <c r="AK278" s="66"/>
      <c r="AL278" s="66"/>
    </row>
    <row r="279" spans="1:38" x14ac:dyDescent="0.3">
      <c r="A279" s="26" t="s">
        <v>114</v>
      </c>
      <c r="D279" s="66"/>
      <c r="E279" s="66"/>
      <c r="F279" s="66"/>
      <c r="G279" s="66"/>
      <c r="H279" s="66"/>
      <c r="I279" s="66"/>
      <c r="J279" s="66"/>
      <c r="K279" s="66"/>
      <c r="L279" s="66"/>
      <c r="M279" s="66"/>
      <c r="N279" s="66"/>
      <c r="O279" s="66"/>
      <c r="P279" s="68"/>
      <c r="Q279" s="68"/>
      <c r="R279" s="66"/>
      <c r="S279" s="66"/>
      <c r="T279" s="66"/>
      <c r="U279" s="66"/>
      <c r="V279" s="66"/>
      <c r="W279" s="66"/>
      <c r="X279" s="66"/>
      <c r="Y279" s="66"/>
      <c r="Z279" s="66"/>
      <c r="AA279" s="66"/>
      <c r="AB279" s="66"/>
      <c r="AC279" s="66"/>
      <c r="AD279" s="68"/>
      <c r="AE279" s="66"/>
      <c r="AF279" s="69"/>
      <c r="AG279" s="69"/>
      <c r="AH279" s="70"/>
      <c r="AI279" s="74">
        <v>56</v>
      </c>
      <c r="AJ279" s="71">
        <f t="shared" si="15"/>
        <v>56</v>
      </c>
      <c r="AK279" s="66"/>
      <c r="AL279" s="66"/>
    </row>
    <row r="280" spans="1:38" x14ac:dyDescent="0.3">
      <c r="A280" s="26" t="s">
        <v>90</v>
      </c>
      <c r="D280" s="66"/>
      <c r="E280" s="66"/>
      <c r="F280" s="66"/>
      <c r="G280" s="66"/>
      <c r="H280" s="66"/>
      <c r="I280" s="66"/>
      <c r="J280" s="66"/>
      <c r="K280" s="66"/>
      <c r="L280" s="66"/>
      <c r="M280" s="66"/>
      <c r="N280" s="66"/>
      <c r="O280" s="66"/>
      <c r="P280" s="68"/>
      <c r="Q280" s="68"/>
      <c r="R280" s="66"/>
      <c r="S280" s="66"/>
      <c r="T280" s="66"/>
      <c r="U280" s="66"/>
      <c r="V280" s="66"/>
      <c r="W280" s="66"/>
      <c r="X280" s="66"/>
      <c r="Y280" s="66"/>
      <c r="Z280" s="66"/>
      <c r="AA280" s="66"/>
      <c r="AB280" s="66"/>
      <c r="AC280" s="66"/>
      <c r="AD280" s="68"/>
      <c r="AE280" s="66"/>
      <c r="AF280" s="69"/>
      <c r="AG280" s="69"/>
      <c r="AH280" s="70"/>
      <c r="AI280" s="74">
        <v>27</v>
      </c>
      <c r="AJ280" s="71">
        <f t="shared" si="15"/>
        <v>27</v>
      </c>
      <c r="AK280" s="66"/>
      <c r="AL280" s="66"/>
    </row>
    <row r="281" spans="1:38" x14ac:dyDescent="0.3">
      <c r="D281" s="66"/>
      <c r="E281" s="66"/>
      <c r="F281" s="66"/>
      <c r="G281" s="66"/>
      <c r="H281" s="66"/>
      <c r="I281" s="66"/>
      <c r="J281" s="66"/>
      <c r="K281" s="66"/>
      <c r="L281" s="66"/>
      <c r="M281" s="66"/>
      <c r="N281" s="66"/>
      <c r="O281" s="66"/>
      <c r="P281" s="68"/>
      <c r="Q281" s="68"/>
      <c r="R281" s="66"/>
      <c r="S281" s="66"/>
      <c r="T281" s="66"/>
      <c r="U281" s="66"/>
      <c r="V281" s="66"/>
      <c r="W281" s="66"/>
      <c r="X281" s="66"/>
      <c r="Y281" s="66"/>
      <c r="Z281" s="66"/>
      <c r="AA281" s="66"/>
      <c r="AB281" s="66"/>
      <c r="AC281" s="66"/>
      <c r="AD281" s="68"/>
      <c r="AE281" s="66"/>
      <c r="AF281" s="69"/>
      <c r="AG281" s="69"/>
      <c r="AH281" s="70"/>
      <c r="AI281" s="70"/>
      <c r="AJ281" s="71"/>
      <c r="AK281" s="66"/>
      <c r="AL281" s="66"/>
    </row>
    <row r="282" spans="1:38" ht="14.4" x14ac:dyDescent="0.3">
      <c r="A282" s="28"/>
      <c r="D282" s="66"/>
      <c r="E282" s="66"/>
      <c r="F282" s="66"/>
      <c r="G282" s="66"/>
      <c r="H282" s="66"/>
      <c r="I282" s="66"/>
      <c r="J282" s="66"/>
      <c r="K282" s="66"/>
      <c r="L282" s="66"/>
      <c r="M282" s="66"/>
      <c r="N282" s="66"/>
      <c r="O282" s="66"/>
      <c r="P282" s="68"/>
      <c r="Q282" s="68"/>
      <c r="R282" s="66"/>
      <c r="S282" s="66"/>
      <c r="T282" s="66"/>
      <c r="U282" s="66"/>
      <c r="V282" s="66"/>
      <c r="W282" s="66"/>
      <c r="X282" s="66"/>
      <c r="Y282" s="66"/>
      <c r="Z282" s="66"/>
      <c r="AA282" s="66"/>
      <c r="AB282" s="66"/>
      <c r="AC282" s="66"/>
      <c r="AD282" s="68"/>
      <c r="AE282" s="66"/>
      <c r="AF282" s="69"/>
      <c r="AG282" s="69"/>
      <c r="AH282" s="70"/>
      <c r="AI282" s="70"/>
      <c r="AJ282" s="71"/>
      <c r="AK282" s="66"/>
      <c r="AL282" s="66"/>
    </row>
    <row r="283" spans="1:38" ht="14.4" x14ac:dyDescent="0.3">
      <c r="A283" s="28"/>
      <c r="D283" s="66"/>
      <c r="E283" s="66"/>
      <c r="F283" s="66"/>
      <c r="G283" s="66"/>
      <c r="H283" s="66"/>
      <c r="I283" s="66"/>
      <c r="J283" s="66"/>
      <c r="K283" s="66"/>
      <c r="L283" s="66"/>
      <c r="M283" s="66"/>
      <c r="N283" s="66"/>
      <c r="O283" s="66"/>
      <c r="P283" s="68"/>
      <c r="Q283" s="68"/>
      <c r="R283" s="66"/>
      <c r="S283" s="66"/>
      <c r="T283" s="66"/>
      <c r="U283" s="66"/>
      <c r="V283" s="66"/>
      <c r="W283" s="66"/>
      <c r="X283" s="66"/>
      <c r="Y283" s="66"/>
      <c r="Z283" s="66"/>
      <c r="AA283" s="66"/>
      <c r="AB283" s="66"/>
      <c r="AC283" s="66"/>
      <c r="AD283" s="68"/>
      <c r="AE283" s="66"/>
      <c r="AF283" s="69"/>
      <c r="AG283" s="69"/>
      <c r="AH283" s="70"/>
      <c r="AI283" s="70"/>
      <c r="AJ283" s="71"/>
      <c r="AK283" s="66"/>
      <c r="AL283" s="66"/>
    </row>
    <row r="284" spans="1:38" ht="14.4" x14ac:dyDescent="0.3">
      <c r="A284" s="28"/>
    </row>
  </sheetData>
  <conditionalFormatting sqref="A285:A1048576 A1:A134 A136:A169">
    <cfRule type="dataBar" priority="2">
      <dataBar showValue="0">
        <cfvo type="min"/>
        <cfvo type="max"/>
        <color rgb="FF638EC6"/>
      </dataBar>
    </cfRule>
  </conditionalFormatting>
  <conditionalFormatting sqref="A135">
    <cfRule type="dataBar" priority="3">
      <dataBar showValue="0">
        <cfvo type="min"/>
        <cfvo type="max"/>
        <color rgb="FF638EC6"/>
      </dataBar>
    </cfRule>
  </conditionalFormatting>
  <conditionalFormatting sqref="A268:A284 A170">
    <cfRule type="dataBar" priority="1">
      <dataBar showValue="0">
        <cfvo type="min"/>
        <cfvo type="max"/>
        <color rgb="FF638EC6"/>
      </dataBar>
    </cfRule>
  </conditionalFormatting>
  <pageMargins left="0.70866141732283472" right="0.70866141732283472" top="0.74803149606299213" bottom="0.74803149606299213" header="0.31496062992125984" footer="0.31496062992125984"/>
  <pageSetup paperSize="9" orientation="landscape" r:id="rId1"/>
  <ignoredErrors>
    <ignoredError sqref="AJ3 AJ4:AJ111"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6"/>
  <sheetViews>
    <sheetView workbookViewId="0">
      <selection activeCell="A2" sqref="A2"/>
    </sheetView>
  </sheetViews>
  <sheetFormatPr defaultRowHeight="18" x14ac:dyDescent="0.3"/>
  <cols>
    <col min="1" max="1" width="35.44140625" style="26" customWidth="1"/>
    <col min="2" max="2" width="16.33203125" style="25" customWidth="1"/>
    <col min="3" max="3" width="9.109375" style="48" bestFit="1" customWidth="1"/>
    <col min="4" max="4" width="10.109375" style="48" bestFit="1" customWidth="1"/>
    <col min="5" max="5" width="9.109375" style="48" bestFit="1" customWidth="1"/>
    <col min="6" max="6" width="10.109375" style="48" bestFit="1" customWidth="1"/>
    <col min="7" max="9" width="9.109375" style="48" bestFit="1" customWidth="1"/>
    <col min="10" max="10" width="10.109375" style="48" bestFit="1" customWidth="1"/>
    <col min="11" max="11" width="9.109375" style="48" bestFit="1" customWidth="1"/>
    <col min="12" max="12" width="10.109375" style="48" bestFit="1" customWidth="1"/>
    <col min="13" max="15" width="9.109375" style="48" bestFit="1" customWidth="1"/>
    <col min="16" max="16384" width="8.88671875" style="48"/>
  </cols>
  <sheetData>
    <row r="1" spans="1:16" s="46" customFormat="1" ht="74.400000000000006" customHeight="1" x14ac:dyDescent="0.3">
      <c r="A1" s="31" t="s">
        <v>394</v>
      </c>
      <c r="B1" s="32"/>
      <c r="C1" s="78">
        <v>1701</v>
      </c>
      <c r="D1" s="78">
        <v>1701</v>
      </c>
      <c r="E1" s="78">
        <v>1711</v>
      </c>
      <c r="F1" s="78">
        <v>1711</v>
      </c>
      <c r="G1" s="78">
        <v>1719</v>
      </c>
      <c r="H1" s="78">
        <v>1720</v>
      </c>
      <c r="I1" s="78">
        <v>1721</v>
      </c>
      <c r="J1" s="78">
        <v>1720</v>
      </c>
      <c r="K1" s="78">
        <v>1731</v>
      </c>
      <c r="L1" s="78">
        <v>1731</v>
      </c>
      <c r="M1" s="78">
        <v>1739</v>
      </c>
      <c r="N1" s="78">
        <v>1751</v>
      </c>
      <c r="O1" s="78">
        <v>1689</v>
      </c>
    </row>
    <row r="2" spans="1:16" s="46" customFormat="1" x14ac:dyDescent="0.3">
      <c r="A2" s="33" t="s">
        <v>0</v>
      </c>
      <c r="B2" s="32"/>
      <c r="C2" s="46" t="s">
        <v>1</v>
      </c>
      <c r="D2" s="46" t="s">
        <v>77</v>
      </c>
      <c r="E2" s="46" t="s">
        <v>1</v>
      </c>
      <c r="F2" s="46" t="s">
        <v>76</v>
      </c>
      <c r="G2" s="46" t="s">
        <v>1</v>
      </c>
      <c r="H2" s="46" t="s">
        <v>78</v>
      </c>
      <c r="I2" s="46" t="s">
        <v>1</v>
      </c>
      <c r="J2" s="47" t="s">
        <v>79</v>
      </c>
      <c r="K2" s="46" t="s">
        <v>1</v>
      </c>
      <c r="L2" s="46" t="s">
        <v>75</v>
      </c>
      <c r="M2" s="46" t="s">
        <v>1</v>
      </c>
      <c r="N2" s="46" t="s">
        <v>1</v>
      </c>
      <c r="O2" s="46" t="s">
        <v>1</v>
      </c>
    </row>
    <row r="3" spans="1:16" ht="28.8" x14ac:dyDescent="0.3">
      <c r="A3" s="26" t="s">
        <v>238</v>
      </c>
      <c r="B3" s="25" t="s">
        <v>323</v>
      </c>
      <c r="C3" s="51">
        <v>29</v>
      </c>
      <c r="D3" s="51">
        <f t="shared" ref="D3:D34" si="0">C3*25</f>
        <v>725</v>
      </c>
      <c r="E3" s="51">
        <v>211</v>
      </c>
      <c r="F3" s="51">
        <f t="shared" ref="F3:F34" si="1">E3*25</f>
        <v>5275</v>
      </c>
      <c r="G3" s="51">
        <v>28</v>
      </c>
      <c r="H3" s="51">
        <v>34</v>
      </c>
      <c r="I3" s="51">
        <v>31</v>
      </c>
      <c r="J3" s="51">
        <f t="shared" ref="J3:J34" si="2">(G3+H3+I3)*8.33</f>
        <v>774.69</v>
      </c>
      <c r="K3" s="51">
        <v>21</v>
      </c>
      <c r="L3" s="51">
        <f t="shared" ref="L3:L34" si="3">K3*25</f>
        <v>525</v>
      </c>
      <c r="M3" s="51">
        <v>29</v>
      </c>
      <c r="N3" s="51">
        <v>25</v>
      </c>
      <c r="O3" s="51">
        <v>25</v>
      </c>
      <c r="P3" s="51"/>
    </row>
    <row r="4" spans="1:16" x14ac:dyDescent="0.3">
      <c r="A4" s="26" t="s">
        <v>213</v>
      </c>
      <c r="C4" s="51">
        <v>86</v>
      </c>
      <c r="D4" s="51">
        <f t="shared" si="0"/>
        <v>2150</v>
      </c>
      <c r="E4" s="51">
        <v>100</v>
      </c>
      <c r="F4" s="51">
        <f t="shared" si="1"/>
        <v>2500</v>
      </c>
      <c r="G4" s="51">
        <v>101</v>
      </c>
      <c r="H4" s="51">
        <v>104</v>
      </c>
      <c r="I4" s="51">
        <v>76</v>
      </c>
      <c r="J4" s="51">
        <f t="shared" si="2"/>
        <v>2340.73</v>
      </c>
      <c r="K4" s="51">
        <v>65</v>
      </c>
      <c r="L4" s="51">
        <f t="shared" si="3"/>
        <v>1625</v>
      </c>
      <c r="M4" s="51">
        <v>55</v>
      </c>
      <c r="N4" s="51">
        <v>52</v>
      </c>
      <c r="O4" s="51">
        <v>97</v>
      </c>
      <c r="P4" s="51"/>
    </row>
    <row r="5" spans="1:16" x14ac:dyDescent="0.3">
      <c r="A5" s="26" t="s">
        <v>214</v>
      </c>
      <c r="C5" s="51">
        <v>18</v>
      </c>
      <c r="D5" s="51">
        <f t="shared" si="0"/>
        <v>450</v>
      </c>
      <c r="E5" s="51">
        <v>13</v>
      </c>
      <c r="F5" s="51">
        <f t="shared" si="1"/>
        <v>325</v>
      </c>
      <c r="G5" s="51">
        <v>16</v>
      </c>
      <c r="H5" s="51">
        <v>11</v>
      </c>
      <c r="I5" s="51">
        <v>14</v>
      </c>
      <c r="J5" s="51">
        <f t="shared" si="2"/>
        <v>341.53000000000003</v>
      </c>
      <c r="K5" s="51">
        <v>15</v>
      </c>
      <c r="L5" s="51">
        <f t="shared" si="3"/>
        <v>375</v>
      </c>
      <c r="M5" s="51">
        <v>11</v>
      </c>
      <c r="N5" s="51">
        <v>8</v>
      </c>
      <c r="O5" s="51">
        <v>24</v>
      </c>
      <c r="P5" s="51"/>
    </row>
    <row r="6" spans="1:16" x14ac:dyDescent="0.3">
      <c r="A6" s="26" t="s">
        <v>217</v>
      </c>
      <c r="C6" s="51">
        <v>41</v>
      </c>
      <c r="D6" s="51">
        <f t="shared" si="0"/>
        <v>1025</v>
      </c>
      <c r="E6" s="51">
        <v>47</v>
      </c>
      <c r="F6" s="51">
        <f t="shared" si="1"/>
        <v>1175</v>
      </c>
      <c r="G6" s="51">
        <v>74</v>
      </c>
      <c r="H6" s="51">
        <v>53</v>
      </c>
      <c r="I6" s="51">
        <v>57</v>
      </c>
      <c r="J6" s="51">
        <f t="shared" si="2"/>
        <v>1532.72</v>
      </c>
      <c r="K6" s="51">
        <v>52</v>
      </c>
      <c r="L6" s="51">
        <f t="shared" si="3"/>
        <v>1300</v>
      </c>
      <c r="M6" s="51">
        <v>50</v>
      </c>
      <c r="N6" s="51">
        <v>34</v>
      </c>
      <c r="O6" s="51">
        <v>61</v>
      </c>
      <c r="P6" s="51"/>
    </row>
    <row r="7" spans="1:16" x14ac:dyDescent="0.3">
      <c r="A7" s="26" t="s">
        <v>215</v>
      </c>
      <c r="C7" s="51">
        <v>4</v>
      </c>
      <c r="D7" s="51">
        <f t="shared" si="0"/>
        <v>100</v>
      </c>
      <c r="E7" s="51">
        <v>1</v>
      </c>
      <c r="F7" s="51">
        <f t="shared" si="1"/>
        <v>25</v>
      </c>
      <c r="G7" s="51">
        <v>1</v>
      </c>
      <c r="H7" s="51">
        <v>0</v>
      </c>
      <c r="I7" s="51">
        <v>0</v>
      </c>
      <c r="J7" s="51">
        <f t="shared" si="2"/>
        <v>8.33</v>
      </c>
      <c r="K7" s="51">
        <v>0</v>
      </c>
      <c r="L7" s="51">
        <f t="shared" si="3"/>
        <v>0</v>
      </c>
      <c r="M7" s="51">
        <v>2</v>
      </c>
      <c r="N7" s="51">
        <v>0</v>
      </c>
      <c r="O7" s="51">
        <v>0</v>
      </c>
      <c r="P7" s="51"/>
    </row>
    <row r="8" spans="1:16" x14ac:dyDescent="0.3">
      <c r="A8" s="26" t="s">
        <v>216</v>
      </c>
      <c r="C8" s="51">
        <v>14</v>
      </c>
      <c r="D8" s="51">
        <f t="shared" si="0"/>
        <v>350</v>
      </c>
      <c r="E8" s="51">
        <v>12</v>
      </c>
      <c r="F8" s="51">
        <f t="shared" si="1"/>
        <v>300</v>
      </c>
      <c r="G8" s="51">
        <v>13</v>
      </c>
      <c r="H8" s="51">
        <v>17</v>
      </c>
      <c r="I8" s="51">
        <v>20</v>
      </c>
      <c r="J8" s="51">
        <f t="shared" si="2"/>
        <v>416.5</v>
      </c>
      <c r="K8" s="51">
        <v>20</v>
      </c>
      <c r="L8" s="51">
        <f t="shared" si="3"/>
        <v>500</v>
      </c>
      <c r="M8" s="51">
        <v>24</v>
      </c>
      <c r="N8" s="51">
        <v>24</v>
      </c>
      <c r="O8" s="51">
        <v>15</v>
      </c>
      <c r="P8" s="51"/>
    </row>
    <row r="9" spans="1:16" x14ac:dyDescent="0.3">
      <c r="A9" s="26" t="s">
        <v>218</v>
      </c>
      <c r="C9" s="51">
        <v>16</v>
      </c>
      <c r="D9" s="51">
        <f t="shared" si="0"/>
        <v>400</v>
      </c>
      <c r="E9" s="51">
        <v>15</v>
      </c>
      <c r="F9" s="51">
        <f t="shared" si="1"/>
        <v>375</v>
      </c>
      <c r="G9" s="51">
        <v>21</v>
      </c>
      <c r="H9" s="51">
        <v>13</v>
      </c>
      <c r="I9" s="51">
        <v>120</v>
      </c>
      <c r="J9" s="51">
        <f t="shared" si="2"/>
        <v>1282.82</v>
      </c>
      <c r="K9" s="51">
        <v>15</v>
      </c>
      <c r="L9" s="51">
        <f t="shared" si="3"/>
        <v>375</v>
      </c>
      <c r="M9" s="51">
        <v>17</v>
      </c>
      <c r="N9" s="51">
        <v>8</v>
      </c>
      <c r="O9" s="51">
        <v>25</v>
      </c>
      <c r="P9" s="51"/>
    </row>
    <row r="10" spans="1:16" x14ac:dyDescent="0.3">
      <c r="A10" s="26" t="s">
        <v>219</v>
      </c>
      <c r="C10" s="51">
        <v>34</v>
      </c>
      <c r="D10" s="51">
        <f t="shared" si="0"/>
        <v>850</v>
      </c>
      <c r="E10" s="51">
        <v>31</v>
      </c>
      <c r="F10" s="51">
        <f t="shared" si="1"/>
        <v>775</v>
      </c>
      <c r="G10" s="51">
        <v>38</v>
      </c>
      <c r="H10" s="51">
        <v>32</v>
      </c>
      <c r="I10" s="51">
        <v>26</v>
      </c>
      <c r="J10" s="51">
        <f t="shared" si="2"/>
        <v>799.68000000000006</v>
      </c>
      <c r="K10" s="51">
        <v>24</v>
      </c>
      <c r="L10" s="51">
        <f t="shared" si="3"/>
        <v>600</v>
      </c>
      <c r="M10" s="51">
        <v>16</v>
      </c>
      <c r="N10" s="51">
        <v>14</v>
      </c>
      <c r="O10" s="51">
        <v>39</v>
      </c>
      <c r="P10" s="51"/>
    </row>
    <row r="11" spans="1:16" x14ac:dyDescent="0.3">
      <c r="A11" s="26" t="s">
        <v>224</v>
      </c>
      <c r="C11" s="51">
        <v>61</v>
      </c>
      <c r="D11" s="51">
        <f t="shared" si="0"/>
        <v>1525</v>
      </c>
      <c r="E11" s="51">
        <v>45</v>
      </c>
      <c r="F11" s="51">
        <f t="shared" si="1"/>
        <v>1125</v>
      </c>
      <c r="G11" s="51">
        <v>70</v>
      </c>
      <c r="H11" s="51">
        <v>69</v>
      </c>
      <c r="I11" s="51">
        <v>64</v>
      </c>
      <c r="J11" s="51">
        <f t="shared" si="2"/>
        <v>1690.99</v>
      </c>
      <c r="K11" s="51">
        <v>39</v>
      </c>
      <c r="L11" s="51">
        <f t="shared" si="3"/>
        <v>975</v>
      </c>
      <c r="M11" s="51">
        <v>61</v>
      </c>
      <c r="N11" s="51">
        <v>60</v>
      </c>
      <c r="O11" s="51">
        <v>81</v>
      </c>
      <c r="P11" s="51"/>
    </row>
    <row r="12" spans="1:16" x14ac:dyDescent="0.3">
      <c r="A12" s="26" t="s">
        <v>225</v>
      </c>
      <c r="C12" s="51">
        <v>32</v>
      </c>
      <c r="D12" s="51">
        <f t="shared" si="0"/>
        <v>800</v>
      </c>
      <c r="E12" s="51">
        <v>30</v>
      </c>
      <c r="F12" s="51">
        <f t="shared" si="1"/>
        <v>750</v>
      </c>
      <c r="G12" s="51">
        <v>38</v>
      </c>
      <c r="H12" s="51">
        <v>36</v>
      </c>
      <c r="I12" s="51">
        <v>23</v>
      </c>
      <c r="J12" s="51">
        <f t="shared" si="2"/>
        <v>808.01</v>
      </c>
      <c r="K12" s="51">
        <v>39</v>
      </c>
      <c r="L12" s="51">
        <f t="shared" si="3"/>
        <v>975</v>
      </c>
      <c r="M12" s="51">
        <v>17</v>
      </c>
      <c r="N12" s="51">
        <v>23</v>
      </c>
      <c r="O12" s="51">
        <v>42</v>
      </c>
      <c r="P12" s="51"/>
    </row>
    <row r="13" spans="1:16" x14ac:dyDescent="0.3">
      <c r="A13" s="26" t="s">
        <v>240</v>
      </c>
      <c r="C13" s="51">
        <v>20</v>
      </c>
      <c r="D13" s="51">
        <f t="shared" si="0"/>
        <v>500</v>
      </c>
      <c r="E13" s="51">
        <v>6</v>
      </c>
      <c r="F13" s="51">
        <f t="shared" si="1"/>
        <v>150</v>
      </c>
      <c r="G13" s="51">
        <v>10</v>
      </c>
      <c r="H13" s="51">
        <v>17</v>
      </c>
      <c r="I13" s="51">
        <v>15</v>
      </c>
      <c r="J13" s="51">
        <f t="shared" si="2"/>
        <v>349.86</v>
      </c>
      <c r="K13" s="51">
        <v>11</v>
      </c>
      <c r="L13" s="51">
        <f t="shared" si="3"/>
        <v>275</v>
      </c>
      <c r="M13" s="51">
        <v>9</v>
      </c>
      <c r="N13" s="51">
        <v>9</v>
      </c>
      <c r="O13" s="51">
        <v>20</v>
      </c>
      <c r="P13" s="51"/>
    </row>
    <row r="14" spans="1:16" x14ac:dyDescent="0.3">
      <c r="A14" s="26" t="s">
        <v>2</v>
      </c>
      <c r="C14" s="51">
        <v>41</v>
      </c>
      <c r="D14" s="51">
        <f t="shared" si="0"/>
        <v>1025</v>
      </c>
      <c r="E14" s="51">
        <v>33</v>
      </c>
      <c r="F14" s="51">
        <f t="shared" si="1"/>
        <v>825</v>
      </c>
      <c r="G14" s="51">
        <v>38</v>
      </c>
      <c r="H14" s="51">
        <v>51</v>
      </c>
      <c r="I14" s="51">
        <v>43</v>
      </c>
      <c r="J14" s="51">
        <f t="shared" si="2"/>
        <v>1099.56</v>
      </c>
      <c r="K14" s="51">
        <v>38</v>
      </c>
      <c r="L14" s="51">
        <f t="shared" si="3"/>
        <v>950</v>
      </c>
      <c r="M14" s="51">
        <v>41</v>
      </c>
      <c r="N14" s="51">
        <v>21</v>
      </c>
      <c r="O14" s="51">
        <v>50</v>
      </c>
      <c r="P14" s="51"/>
    </row>
    <row r="15" spans="1:16" x14ac:dyDescent="0.3">
      <c r="A15" s="26" t="s">
        <v>239</v>
      </c>
      <c r="C15" s="51">
        <v>48</v>
      </c>
      <c r="D15" s="51">
        <f t="shared" si="0"/>
        <v>1200</v>
      </c>
      <c r="E15" s="51">
        <v>52</v>
      </c>
      <c r="F15" s="51">
        <f t="shared" si="1"/>
        <v>1300</v>
      </c>
      <c r="G15" s="51">
        <v>61</v>
      </c>
      <c r="H15" s="51">
        <v>56</v>
      </c>
      <c r="I15" s="51">
        <v>47</v>
      </c>
      <c r="J15" s="51">
        <f t="shared" si="2"/>
        <v>1366.1200000000001</v>
      </c>
      <c r="K15" s="51">
        <v>64</v>
      </c>
      <c r="L15" s="51">
        <f t="shared" si="3"/>
        <v>1600</v>
      </c>
      <c r="M15" s="51">
        <v>66</v>
      </c>
      <c r="N15" s="51">
        <v>50</v>
      </c>
      <c r="O15" s="51">
        <v>75</v>
      </c>
      <c r="P15" s="51"/>
    </row>
    <row r="16" spans="1:16" x14ac:dyDescent="0.3">
      <c r="A16" s="26" t="s">
        <v>241</v>
      </c>
      <c r="C16" s="51">
        <v>33</v>
      </c>
      <c r="D16" s="51">
        <f t="shared" si="0"/>
        <v>825</v>
      </c>
      <c r="E16" s="51">
        <v>34</v>
      </c>
      <c r="F16" s="51">
        <f t="shared" si="1"/>
        <v>850</v>
      </c>
      <c r="G16" s="51">
        <v>51</v>
      </c>
      <c r="H16" s="51">
        <v>29</v>
      </c>
      <c r="I16" s="51">
        <v>40</v>
      </c>
      <c r="J16" s="51">
        <f t="shared" si="2"/>
        <v>999.6</v>
      </c>
      <c r="K16" s="51">
        <v>36</v>
      </c>
      <c r="L16" s="51">
        <f t="shared" si="3"/>
        <v>900</v>
      </c>
      <c r="M16" s="51">
        <v>49</v>
      </c>
      <c r="N16" s="51">
        <v>40</v>
      </c>
      <c r="O16" s="51">
        <v>42</v>
      </c>
      <c r="P16" s="51"/>
    </row>
    <row r="17" spans="1:16" x14ac:dyDescent="0.3">
      <c r="A17" s="26" t="s">
        <v>242</v>
      </c>
      <c r="C17" s="51">
        <v>138</v>
      </c>
      <c r="D17" s="51">
        <f t="shared" si="0"/>
        <v>3450</v>
      </c>
      <c r="E17" s="51">
        <v>166</v>
      </c>
      <c r="F17" s="51">
        <f t="shared" si="1"/>
        <v>4150</v>
      </c>
      <c r="G17" s="51">
        <v>145</v>
      </c>
      <c r="H17" s="51">
        <v>126</v>
      </c>
      <c r="I17" s="51">
        <v>122</v>
      </c>
      <c r="J17" s="51">
        <f t="shared" si="2"/>
        <v>3273.69</v>
      </c>
      <c r="K17" s="51">
        <v>141</v>
      </c>
      <c r="L17" s="51">
        <f t="shared" si="3"/>
        <v>3525</v>
      </c>
      <c r="M17" s="51">
        <v>127</v>
      </c>
      <c r="N17" s="51">
        <v>108</v>
      </c>
      <c r="O17" s="51">
        <v>118</v>
      </c>
      <c r="P17" s="51"/>
    </row>
    <row r="18" spans="1:16" x14ac:dyDescent="0.3">
      <c r="A18" s="26" t="s">
        <v>245</v>
      </c>
      <c r="C18" s="51">
        <v>8</v>
      </c>
      <c r="D18" s="51">
        <f t="shared" si="0"/>
        <v>200</v>
      </c>
      <c r="E18" s="51">
        <v>13</v>
      </c>
      <c r="F18" s="51">
        <f t="shared" si="1"/>
        <v>325</v>
      </c>
      <c r="G18" s="51">
        <v>16</v>
      </c>
      <c r="H18" s="51">
        <v>9</v>
      </c>
      <c r="I18" s="51">
        <v>14</v>
      </c>
      <c r="J18" s="51">
        <f t="shared" si="2"/>
        <v>324.87</v>
      </c>
      <c r="K18" s="51">
        <v>12</v>
      </c>
      <c r="L18" s="51">
        <f t="shared" si="3"/>
        <v>300</v>
      </c>
      <c r="M18" s="51">
        <v>8</v>
      </c>
      <c r="N18" s="51">
        <v>6</v>
      </c>
      <c r="O18" s="51">
        <v>14</v>
      </c>
      <c r="P18" s="51"/>
    </row>
    <row r="19" spans="1:16" x14ac:dyDescent="0.3">
      <c r="A19" s="26" t="s">
        <v>246</v>
      </c>
      <c r="C19" s="51">
        <v>12</v>
      </c>
      <c r="D19" s="51">
        <f t="shared" si="0"/>
        <v>300</v>
      </c>
      <c r="E19" s="51">
        <v>19</v>
      </c>
      <c r="F19" s="51">
        <f t="shared" si="1"/>
        <v>475</v>
      </c>
      <c r="G19" s="51">
        <v>13</v>
      </c>
      <c r="H19" s="51">
        <v>16</v>
      </c>
      <c r="I19" s="51">
        <v>24</v>
      </c>
      <c r="J19" s="51">
        <f t="shared" si="2"/>
        <v>441.49</v>
      </c>
      <c r="K19" s="51">
        <v>14</v>
      </c>
      <c r="L19" s="51">
        <f t="shared" si="3"/>
        <v>350</v>
      </c>
      <c r="M19" s="51">
        <v>16</v>
      </c>
      <c r="N19" s="51">
        <v>11</v>
      </c>
      <c r="O19" s="51">
        <v>25</v>
      </c>
      <c r="P19" s="51"/>
    </row>
    <row r="20" spans="1:16" ht="36" x14ac:dyDescent="0.3">
      <c r="A20" s="26" t="s">
        <v>248</v>
      </c>
      <c r="C20" s="51">
        <v>18</v>
      </c>
      <c r="D20" s="51">
        <f t="shared" si="0"/>
        <v>450</v>
      </c>
      <c r="E20" s="51">
        <v>19</v>
      </c>
      <c r="F20" s="51">
        <f t="shared" si="1"/>
        <v>475</v>
      </c>
      <c r="G20" s="51">
        <v>23</v>
      </c>
      <c r="H20" s="51">
        <v>24</v>
      </c>
      <c r="I20" s="51">
        <v>19</v>
      </c>
      <c r="J20" s="51">
        <f t="shared" si="2"/>
        <v>549.78</v>
      </c>
      <c r="K20" s="51">
        <v>21</v>
      </c>
      <c r="L20" s="51">
        <f t="shared" si="3"/>
        <v>525</v>
      </c>
      <c r="M20" s="51">
        <v>22</v>
      </c>
      <c r="N20" s="51">
        <v>16</v>
      </c>
      <c r="O20" s="51">
        <v>20</v>
      </c>
      <c r="P20" s="51"/>
    </row>
    <row r="21" spans="1:16" x14ac:dyDescent="0.3">
      <c r="A21" s="26" t="s">
        <v>249</v>
      </c>
      <c r="C21" s="51">
        <v>28</v>
      </c>
      <c r="D21" s="51">
        <f t="shared" si="0"/>
        <v>700</v>
      </c>
      <c r="E21" s="51">
        <v>18</v>
      </c>
      <c r="F21" s="51">
        <f t="shared" si="1"/>
        <v>450</v>
      </c>
      <c r="G21" s="51">
        <v>26</v>
      </c>
      <c r="H21" s="51">
        <v>17</v>
      </c>
      <c r="I21" s="51">
        <v>24</v>
      </c>
      <c r="J21" s="51">
        <f t="shared" si="2"/>
        <v>558.11</v>
      </c>
      <c r="K21" s="51">
        <v>22</v>
      </c>
      <c r="L21" s="51">
        <f t="shared" si="3"/>
        <v>550</v>
      </c>
      <c r="M21" s="51">
        <v>7</v>
      </c>
      <c r="N21" s="51">
        <v>13</v>
      </c>
      <c r="O21" s="51">
        <v>18</v>
      </c>
      <c r="P21" s="51"/>
    </row>
    <row r="22" spans="1:16" x14ac:dyDescent="0.3">
      <c r="A22" s="26" t="s">
        <v>250</v>
      </c>
      <c r="C22" s="51">
        <v>16</v>
      </c>
      <c r="D22" s="51">
        <f t="shared" si="0"/>
        <v>400</v>
      </c>
      <c r="E22" s="51">
        <v>5</v>
      </c>
      <c r="F22" s="51">
        <f t="shared" si="1"/>
        <v>125</v>
      </c>
      <c r="G22" s="51">
        <v>7</v>
      </c>
      <c r="H22" s="51">
        <v>11</v>
      </c>
      <c r="I22" s="51">
        <v>16</v>
      </c>
      <c r="J22" s="51">
        <f t="shared" si="2"/>
        <v>283.22000000000003</v>
      </c>
      <c r="K22" s="51">
        <v>10</v>
      </c>
      <c r="L22" s="51">
        <f t="shared" si="3"/>
        <v>250</v>
      </c>
      <c r="M22" s="51">
        <v>9</v>
      </c>
      <c r="N22" s="51">
        <v>3</v>
      </c>
      <c r="O22" s="51">
        <v>13</v>
      </c>
      <c r="P22" s="51"/>
    </row>
    <row r="23" spans="1:16" x14ac:dyDescent="0.3">
      <c r="A23" s="26" t="s">
        <v>251</v>
      </c>
      <c r="C23" s="51">
        <v>39</v>
      </c>
      <c r="D23" s="51">
        <f t="shared" si="0"/>
        <v>975</v>
      </c>
      <c r="E23" s="51">
        <v>38</v>
      </c>
      <c r="F23" s="51">
        <f t="shared" si="1"/>
        <v>950</v>
      </c>
      <c r="G23" s="51">
        <v>50</v>
      </c>
      <c r="H23" s="51">
        <v>36</v>
      </c>
      <c r="I23" s="51">
        <v>36</v>
      </c>
      <c r="J23" s="51">
        <f t="shared" si="2"/>
        <v>1016.26</v>
      </c>
      <c r="K23" s="51">
        <v>31</v>
      </c>
      <c r="L23" s="51">
        <f t="shared" si="3"/>
        <v>775</v>
      </c>
      <c r="M23" s="51">
        <v>26</v>
      </c>
      <c r="N23" s="51">
        <v>32</v>
      </c>
      <c r="O23" s="51">
        <v>52</v>
      </c>
      <c r="P23" s="51"/>
    </row>
    <row r="24" spans="1:16" x14ac:dyDescent="0.3">
      <c r="A24" s="26" t="s">
        <v>252</v>
      </c>
      <c r="C24" s="51">
        <v>2</v>
      </c>
      <c r="D24" s="51">
        <f t="shared" si="0"/>
        <v>50</v>
      </c>
      <c r="E24" s="51">
        <v>1</v>
      </c>
      <c r="F24" s="51">
        <f t="shared" si="1"/>
        <v>25</v>
      </c>
      <c r="G24" s="51">
        <v>1</v>
      </c>
      <c r="H24" s="51">
        <v>3</v>
      </c>
      <c r="I24" s="51">
        <v>1</v>
      </c>
      <c r="J24" s="51">
        <f t="shared" si="2"/>
        <v>41.65</v>
      </c>
      <c r="K24" s="51">
        <v>6</v>
      </c>
      <c r="L24" s="51">
        <f t="shared" si="3"/>
        <v>150</v>
      </c>
      <c r="M24" s="51">
        <v>1</v>
      </c>
      <c r="N24" s="51">
        <v>0</v>
      </c>
      <c r="O24" s="51">
        <v>3</v>
      </c>
      <c r="P24" s="51"/>
    </row>
    <row r="25" spans="1:16" x14ac:dyDescent="0.3">
      <c r="A25" s="26" t="s">
        <v>3</v>
      </c>
      <c r="C25" s="51">
        <v>14</v>
      </c>
      <c r="D25" s="51">
        <f t="shared" si="0"/>
        <v>350</v>
      </c>
      <c r="E25" s="51">
        <v>9</v>
      </c>
      <c r="F25" s="51">
        <f t="shared" si="1"/>
        <v>225</v>
      </c>
      <c r="G25" s="51">
        <v>12</v>
      </c>
      <c r="H25" s="51">
        <v>10</v>
      </c>
      <c r="I25" s="51">
        <v>12</v>
      </c>
      <c r="J25" s="51">
        <f t="shared" si="2"/>
        <v>283.22000000000003</v>
      </c>
      <c r="K25" s="51">
        <v>6</v>
      </c>
      <c r="L25" s="51">
        <f t="shared" si="3"/>
        <v>150</v>
      </c>
      <c r="M25" s="51">
        <v>4</v>
      </c>
      <c r="N25" s="51">
        <v>4</v>
      </c>
      <c r="O25" s="51">
        <v>14</v>
      </c>
      <c r="P25" s="51"/>
    </row>
    <row r="26" spans="1:16" x14ac:dyDescent="0.3">
      <c r="A26" s="26" t="s">
        <v>4</v>
      </c>
      <c r="C26" s="51">
        <v>117</v>
      </c>
      <c r="D26" s="51">
        <f t="shared" si="0"/>
        <v>2925</v>
      </c>
      <c r="E26" s="51">
        <v>108</v>
      </c>
      <c r="F26" s="51">
        <f t="shared" si="1"/>
        <v>2700</v>
      </c>
      <c r="G26" s="51">
        <v>165</v>
      </c>
      <c r="H26" s="51">
        <v>186</v>
      </c>
      <c r="I26" s="51">
        <v>149</v>
      </c>
      <c r="J26" s="51">
        <f t="shared" si="2"/>
        <v>4165</v>
      </c>
      <c r="K26" s="51">
        <v>117</v>
      </c>
      <c r="L26" s="51">
        <f t="shared" si="3"/>
        <v>2925</v>
      </c>
      <c r="M26" s="51">
        <v>101</v>
      </c>
      <c r="N26" s="51">
        <v>91</v>
      </c>
      <c r="O26" s="51">
        <v>133</v>
      </c>
      <c r="P26" s="51"/>
    </row>
    <row r="27" spans="1:16" x14ac:dyDescent="0.3">
      <c r="A27" s="26" t="s">
        <v>254</v>
      </c>
      <c r="C27" s="51">
        <v>16</v>
      </c>
      <c r="D27" s="51">
        <f t="shared" si="0"/>
        <v>400</v>
      </c>
      <c r="E27" s="51">
        <v>10</v>
      </c>
      <c r="F27" s="51">
        <f t="shared" si="1"/>
        <v>250</v>
      </c>
      <c r="G27" s="51">
        <v>21</v>
      </c>
      <c r="H27" s="51">
        <v>15</v>
      </c>
      <c r="I27" s="51">
        <v>22</v>
      </c>
      <c r="J27" s="51">
        <f t="shared" si="2"/>
        <v>483.14</v>
      </c>
      <c r="K27" s="51">
        <v>16</v>
      </c>
      <c r="L27" s="51">
        <f t="shared" si="3"/>
        <v>400</v>
      </c>
      <c r="M27" s="51">
        <v>13</v>
      </c>
      <c r="N27" s="51">
        <v>16</v>
      </c>
      <c r="O27" s="51">
        <v>11</v>
      </c>
      <c r="P27" s="51"/>
    </row>
    <row r="28" spans="1:16" x14ac:dyDescent="0.3">
      <c r="A28" s="26" t="s">
        <v>5</v>
      </c>
      <c r="C28" s="51">
        <v>13</v>
      </c>
      <c r="D28" s="51">
        <f t="shared" si="0"/>
        <v>325</v>
      </c>
      <c r="E28" s="51">
        <v>10</v>
      </c>
      <c r="F28" s="51">
        <f t="shared" si="1"/>
        <v>250</v>
      </c>
      <c r="G28" s="51">
        <v>14</v>
      </c>
      <c r="H28" s="51">
        <v>11</v>
      </c>
      <c r="I28" s="51">
        <v>18</v>
      </c>
      <c r="J28" s="51">
        <f t="shared" si="2"/>
        <v>358.19</v>
      </c>
      <c r="K28" s="51">
        <v>14</v>
      </c>
      <c r="L28" s="51">
        <f t="shared" si="3"/>
        <v>350</v>
      </c>
      <c r="M28" s="51">
        <v>10</v>
      </c>
      <c r="N28" s="51">
        <v>9</v>
      </c>
      <c r="O28" s="51">
        <v>19</v>
      </c>
      <c r="P28" s="51"/>
    </row>
    <row r="29" spans="1:16" x14ac:dyDescent="0.3">
      <c r="A29" s="26" t="s">
        <v>6</v>
      </c>
      <c r="C29" s="51">
        <v>27</v>
      </c>
      <c r="D29" s="51">
        <f t="shared" si="0"/>
        <v>675</v>
      </c>
      <c r="E29" s="51">
        <v>29</v>
      </c>
      <c r="F29" s="51">
        <f t="shared" si="1"/>
        <v>725</v>
      </c>
      <c r="G29" s="51">
        <v>32</v>
      </c>
      <c r="H29" s="51">
        <v>31</v>
      </c>
      <c r="I29" s="51">
        <v>25</v>
      </c>
      <c r="J29" s="51">
        <f t="shared" si="2"/>
        <v>733.04</v>
      </c>
      <c r="K29" s="51">
        <v>28</v>
      </c>
      <c r="L29" s="51">
        <f t="shared" si="3"/>
        <v>700</v>
      </c>
      <c r="M29" s="51">
        <v>28</v>
      </c>
      <c r="N29" s="51">
        <v>17</v>
      </c>
      <c r="O29" s="51">
        <v>31</v>
      </c>
      <c r="P29" s="51"/>
    </row>
    <row r="30" spans="1:16" x14ac:dyDescent="0.3">
      <c r="A30" s="26" t="s">
        <v>255</v>
      </c>
      <c r="C30" s="51">
        <v>76</v>
      </c>
      <c r="D30" s="51">
        <f t="shared" si="0"/>
        <v>1900</v>
      </c>
      <c r="E30" s="51">
        <v>57</v>
      </c>
      <c r="F30" s="51">
        <f t="shared" si="1"/>
        <v>1425</v>
      </c>
      <c r="G30" s="51">
        <v>58</v>
      </c>
      <c r="H30" s="51">
        <v>72</v>
      </c>
      <c r="I30" s="51">
        <v>84</v>
      </c>
      <c r="J30" s="51">
        <f t="shared" si="2"/>
        <v>1782.6200000000001</v>
      </c>
      <c r="K30" s="51">
        <v>48</v>
      </c>
      <c r="L30" s="51">
        <f t="shared" si="3"/>
        <v>1200</v>
      </c>
      <c r="M30" s="51">
        <v>58</v>
      </c>
      <c r="N30" s="51">
        <v>59</v>
      </c>
      <c r="O30" s="51">
        <v>110</v>
      </c>
      <c r="P30" s="51"/>
    </row>
    <row r="31" spans="1:16" x14ac:dyDescent="0.3">
      <c r="A31" s="26" t="s">
        <v>258</v>
      </c>
      <c r="C31" s="51">
        <v>28</v>
      </c>
      <c r="D31" s="51">
        <f t="shared" si="0"/>
        <v>700</v>
      </c>
      <c r="E31" s="51">
        <v>20</v>
      </c>
      <c r="F31" s="51">
        <f t="shared" si="1"/>
        <v>500</v>
      </c>
      <c r="G31" s="51">
        <v>24</v>
      </c>
      <c r="H31" s="51">
        <v>17</v>
      </c>
      <c r="I31" s="51">
        <v>14</v>
      </c>
      <c r="J31" s="51">
        <f t="shared" si="2"/>
        <v>458.15</v>
      </c>
      <c r="K31" s="51">
        <v>16</v>
      </c>
      <c r="L31" s="51">
        <f t="shared" si="3"/>
        <v>400</v>
      </c>
      <c r="M31" s="51">
        <v>17</v>
      </c>
      <c r="N31" s="51">
        <v>11</v>
      </c>
      <c r="O31" s="51">
        <v>32</v>
      </c>
      <c r="P31" s="51"/>
    </row>
    <row r="32" spans="1:16" x14ac:dyDescent="0.3">
      <c r="A32" s="26" t="s">
        <v>259</v>
      </c>
      <c r="C32" s="51">
        <v>34</v>
      </c>
      <c r="D32" s="51">
        <f t="shared" si="0"/>
        <v>850</v>
      </c>
      <c r="E32" s="51">
        <v>22</v>
      </c>
      <c r="F32" s="51">
        <f t="shared" si="1"/>
        <v>550</v>
      </c>
      <c r="G32" s="51">
        <v>22</v>
      </c>
      <c r="H32" s="51">
        <v>26</v>
      </c>
      <c r="I32" s="51">
        <v>21</v>
      </c>
      <c r="J32" s="51">
        <f t="shared" si="2"/>
        <v>574.77</v>
      </c>
      <c r="K32" s="51">
        <v>23</v>
      </c>
      <c r="L32" s="51">
        <f t="shared" si="3"/>
        <v>575</v>
      </c>
      <c r="M32" s="51">
        <v>26</v>
      </c>
      <c r="N32" s="51">
        <v>25</v>
      </c>
      <c r="O32" s="51">
        <v>22</v>
      </c>
      <c r="P32" s="51"/>
    </row>
    <row r="33" spans="1:16" x14ac:dyDescent="0.3">
      <c r="A33" s="26" t="s">
        <v>260</v>
      </c>
      <c r="C33" s="51">
        <v>42</v>
      </c>
      <c r="D33" s="51">
        <f t="shared" si="0"/>
        <v>1050</v>
      </c>
      <c r="E33" s="51">
        <v>27</v>
      </c>
      <c r="F33" s="51">
        <f t="shared" si="1"/>
        <v>675</v>
      </c>
      <c r="G33" s="51">
        <v>36</v>
      </c>
      <c r="H33" s="51">
        <v>35</v>
      </c>
      <c r="I33" s="51">
        <v>38</v>
      </c>
      <c r="J33" s="51">
        <f t="shared" si="2"/>
        <v>907.97</v>
      </c>
      <c r="K33" s="51">
        <v>34</v>
      </c>
      <c r="L33" s="51">
        <f t="shared" si="3"/>
        <v>850</v>
      </c>
      <c r="M33" s="51">
        <v>29</v>
      </c>
      <c r="N33" s="51">
        <v>23</v>
      </c>
      <c r="O33" s="51">
        <v>44</v>
      </c>
      <c r="P33" s="51"/>
    </row>
    <row r="34" spans="1:16" x14ac:dyDescent="0.3">
      <c r="A34" s="26" t="s">
        <v>7</v>
      </c>
      <c r="C34" s="51">
        <v>7</v>
      </c>
      <c r="D34" s="51">
        <f t="shared" si="0"/>
        <v>175</v>
      </c>
      <c r="E34" s="51">
        <v>6</v>
      </c>
      <c r="F34" s="51">
        <f t="shared" si="1"/>
        <v>150</v>
      </c>
      <c r="G34" s="51">
        <v>9</v>
      </c>
      <c r="H34" s="51">
        <v>9</v>
      </c>
      <c r="I34" s="51">
        <v>7</v>
      </c>
      <c r="J34" s="51">
        <f t="shared" si="2"/>
        <v>208.25</v>
      </c>
      <c r="K34" s="51">
        <v>12</v>
      </c>
      <c r="L34" s="51">
        <f t="shared" si="3"/>
        <v>300</v>
      </c>
      <c r="M34" s="51">
        <v>6</v>
      </c>
      <c r="N34" s="51">
        <v>11</v>
      </c>
      <c r="O34" s="51">
        <v>9</v>
      </c>
      <c r="P34" s="51"/>
    </row>
    <row r="35" spans="1:16" x14ac:dyDescent="0.3">
      <c r="A35" s="26" t="s">
        <v>8</v>
      </c>
      <c r="C35" s="51">
        <v>13</v>
      </c>
      <c r="D35" s="51">
        <f t="shared" ref="D35:D66" si="4">C35*25</f>
        <v>325</v>
      </c>
      <c r="E35" s="51">
        <v>13</v>
      </c>
      <c r="F35" s="51">
        <f t="shared" ref="F35:F66" si="5">E35*25</f>
        <v>325</v>
      </c>
      <c r="G35" s="51">
        <v>12</v>
      </c>
      <c r="H35" s="51">
        <v>14</v>
      </c>
      <c r="I35" s="51">
        <v>16</v>
      </c>
      <c r="J35" s="51">
        <f t="shared" ref="J35:J66" si="6">(G35+H35+I35)*8.33</f>
        <v>349.86</v>
      </c>
      <c r="K35" s="51">
        <v>14</v>
      </c>
      <c r="L35" s="51">
        <f t="shared" ref="L35:L66" si="7">K35*25</f>
        <v>350</v>
      </c>
      <c r="M35" s="51">
        <v>8</v>
      </c>
      <c r="N35" s="51">
        <v>5</v>
      </c>
      <c r="O35" s="51">
        <v>14</v>
      </c>
      <c r="P35" s="51"/>
    </row>
    <row r="36" spans="1:16" x14ac:dyDescent="0.3">
      <c r="A36" s="26" t="s">
        <v>9</v>
      </c>
      <c r="C36" s="51">
        <v>81</v>
      </c>
      <c r="D36" s="51">
        <f t="shared" si="4"/>
        <v>2025</v>
      </c>
      <c r="E36" s="51">
        <v>66</v>
      </c>
      <c r="F36" s="51">
        <f t="shared" si="5"/>
        <v>1650</v>
      </c>
      <c r="G36" s="51">
        <v>67</v>
      </c>
      <c r="H36" s="51">
        <v>69</v>
      </c>
      <c r="I36" s="51">
        <v>57</v>
      </c>
      <c r="J36" s="51">
        <f t="shared" si="6"/>
        <v>1607.69</v>
      </c>
      <c r="K36" s="51">
        <v>48</v>
      </c>
      <c r="L36" s="51">
        <f t="shared" si="7"/>
        <v>1200</v>
      </c>
      <c r="M36" s="51">
        <v>96</v>
      </c>
      <c r="N36" s="51">
        <v>74</v>
      </c>
      <c r="O36" s="51">
        <v>70</v>
      </c>
      <c r="P36" s="51"/>
    </row>
    <row r="37" spans="1:16" x14ac:dyDescent="0.3">
      <c r="A37" s="26" t="s">
        <v>264</v>
      </c>
      <c r="C37" s="51">
        <v>38</v>
      </c>
      <c r="D37" s="51">
        <f t="shared" si="4"/>
        <v>950</v>
      </c>
      <c r="E37" s="51">
        <v>34</v>
      </c>
      <c r="F37" s="51">
        <f t="shared" si="5"/>
        <v>850</v>
      </c>
      <c r="G37" s="51">
        <v>31</v>
      </c>
      <c r="H37" s="51">
        <v>31</v>
      </c>
      <c r="I37" s="51">
        <v>35</v>
      </c>
      <c r="J37" s="51">
        <f t="shared" si="6"/>
        <v>808.01</v>
      </c>
      <c r="K37" s="51">
        <v>26</v>
      </c>
      <c r="L37" s="51">
        <f t="shared" si="7"/>
        <v>650</v>
      </c>
      <c r="M37" s="51">
        <v>28</v>
      </c>
      <c r="N37" s="51">
        <v>30</v>
      </c>
      <c r="O37" s="51">
        <v>46</v>
      </c>
      <c r="P37" s="51"/>
    </row>
    <row r="38" spans="1:16" x14ac:dyDescent="0.3">
      <c r="A38" s="26" t="s">
        <v>265</v>
      </c>
      <c r="C38" s="51">
        <v>11</v>
      </c>
      <c r="D38" s="51">
        <f t="shared" si="4"/>
        <v>275</v>
      </c>
      <c r="E38" s="51">
        <v>21</v>
      </c>
      <c r="F38" s="51">
        <f t="shared" si="5"/>
        <v>525</v>
      </c>
      <c r="G38" s="51">
        <v>21</v>
      </c>
      <c r="H38" s="51">
        <v>23</v>
      </c>
      <c r="I38" s="51">
        <v>25</v>
      </c>
      <c r="J38" s="51">
        <f t="shared" si="6"/>
        <v>574.77</v>
      </c>
      <c r="K38" s="51">
        <v>24</v>
      </c>
      <c r="L38" s="51">
        <f t="shared" si="7"/>
        <v>600</v>
      </c>
      <c r="M38" s="51">
        <v>15</v>
      </c>
      <c r="N38" s="51">
        <v>9</v>
      </c>
      <c r="O38" s="51">
        <v>52</v>
      </c>
      <c r="P38" s="51"/>
    </row>
    <row r="39" spans="1:16" x14ac:dyDescent="0.3">
      <c r="A39" s="26" t="s">
        <v>266</v>
      </c>
      <c r="C39" s="51">
        <v>49</v>
      </c>
      <c r="D39" s="51">
        <f t="shared" si="4"/>
        <v>1225</v>
      </c>
      <c r="E39" s="51">
        <v>40</v>
      </c>
      <c r="F39" s="51">
        <f t="shared" si="5"/>
        <v>1000</v>
      </c>
      <c r="G39" s="51">
        <v>41</v>
      </c>
      <c r="H39" s="51">
        <v>34</v>
      </c>
      <c r="I39" s="51">
        <v>39</v>
      </c>
      <c r="J39" s="51">
        <f t="shared" si="6"/>
        <v>949.62</v>
      </c>
      <c r="K39" s="51">
        <v>18</v>
      </c>
      <c r="L39" s="51">
        <f t="shared" si="7"/>
        <v>450</v>
      </c>
      <c r="M39" s="51">
        <v>30</v>
      </c>
      <c r="N39" s="51">
        <v>14</v>
      </c>
      <c r="O39" s="51">
        <v>58</v>
      </c>
      <c r="P39" s="51"/>
    </row>
    <row r="40" spans="1:16" x14ac:dyDescent="0.3">
      <c r="A40" s="26" t="s">
        <v>268</v>
      </c>
      <c r="C40" s="51">
        <v>27</v>
      </c>
      <c r="D40" s="51">
        <f t="shared" si="4"/>
        <v>675</v>
      </c>
      <c r="E40" s="51">
        <v>17</v>
      </c>
      <c r="F40" s="51">
        <f t="shared" si="5"/>
        <v>425</v>
      </c>
      <c r="G40" s="51">
        <v>23</v>
      </c>
      <c r="H40" s="51">
        <v>18</v>
      </c>
      <c r="I40" s="51">
        <v>15</v>
      </c>
      <c r="J40" s="51">
        <f t="shared" si="6"/>
        <v>466.48</v>
      </c>
      <c r="K40" s="51">
        <v>31</v>
      </c>
      <c r="L40" s="51">
        <f t="shared" si="7"/>
        <v>775</v>
      </c>
      <c r="M40" s="51">
        <v>21</v>
      </c>
      <c r="N40" s="51">
        <v>15</v>
      </c>
      <c r="O40" s="51">
        <v>20</v>
      </c>
      <c r="P40" s="51"/>
    </row>
    <row r="41" spans="1:16" x14ac:dyDescent="0.3">
      <c r="A41" s="26" t="s">
        <v>10</v>
      </c>
      <c r="C41" s="51">
        <v>5</v>
      </c>
      <c r="D41" s="51">
        <f t="shared" si="4"/>
        <v>125</v>
      </c>
      <c r="E41" s="51">
        <v>4</v>
      </c>
      <c r="F41" s="51">
        <f t="shared" si="5"/>
        <v>100</v>
      </c>
      <c r="G41" s="51">
        <v>4</v>
      </c>
      <c r="H41" s="51">
        <v>2</v>
      </c>
      <c r="I41" s="51">
        <v>5</v>
      </c>
      <c r="J41" s="51">
        <f t="shared" si="6"/>
        <v>91.63</v>
      </c>
      <c r="K41" s="51">
        <v>1</v>
      </c>
      <c r="L41" s="51">
        <f t="shared" si="7"/>
        <v>25</v>
      </c>
      <c r="M41" s="51">
        <v>3</v>
      </c>
      <c r="N41" s="51">
        <v>1</v>
      </c>
      <c r="O41" s="51">
        <v>10</v>
      </c>
      <c r="P41" s="51"/>
    </row>
    <row r="42" spans="1:16" x14ac:dyDescent="0.3">
      <c r="A42" s="26" t="s">
        <v>11</v>
      </c>
      <c r="C42" s="51">
        <v>27</v>
      </c>
      <c r="D42" s="51">
        <f t="shared" si="4"/>
        <v>675</v>
      </c>
      <c r="E42" s="51">
        <v>17</v>
      </c>
      <c r="F42" s="51">
        <f t="shared" si="5"/>
        <v>425</v>
      </c>
      <c r="G42" s="51">
        <v>27</v>
      </c>
      <c r="H42" s="51">
        <v>16</v>
      </c>
      <c r="I42" s="51">
        <v>25</v>
      </c>
      <c r="J42" s="51">
        <f t="shared" si="6"/>
        <v>566.44000000000005</v>
      </c>
      <c r="K42" s="51">
        <v>14</v>
      </c>
      <c r="L42" s="51">
        <f t="shared" si="7"/>
        <v>350</v>
      </c>
      <c r="M42" s="51">
        <v>8</v>
      </c>
      <c r="N42" s="51">
        <v>19</v>
      </c>
      <c r="O42" s="51">
        <v>17</v>
      </c>
      <c r="P42" s="51"/>
    </row>
    <row r="43" spans="1:16" x14ac:dyDescent="0.3">
      <c r="A43" s="26" t="s">
        <v>269</v>
      </c>
      <c r="C43" s="51">
        <v>63</v>
      </c>
      <c r="D43" s="51">
        <f t="shared" si="4"/>
        <v>1575</v>
      </c>
      <c r="E43" s="51">
        <v>40</v>
      </c>
      <c r="F43" s="51">
        <f t="shared" si="5"/>
        <v>1000</v>
      </c>
      <c r="G43" s="51">
        <v>60</v>
      </c>
      <c r="H43" s="51">
        <v>51</v>
      </c>
      <c r="I43" s="51">
        <v>49</v>
      </c>
      <c r="J43" s="51">
        <f t="shared" si="6"/>
        <v>1332.8</v>
      </c>
      <c r="K43" s="51">
        <v>39</v>
      </c>
      <c r="L43" s="51">
        <f t="shared" si="7"/>
        <v>975</v>
      </c>
      <c r="M43" s="51">
        <v>35</v>
      </c>
      <c r="N43" s="51">
        <v>28</v>
      </c>
      <c r="O43" s="51">
        <v>45</v>
      </c>
      <c r="P43" s="51"/>
    </row>
    <row r="44" spans="1:16" x14ac:dyDescent="0.3">
      <c r="A44" s="26" t="s">
        <v>12</v>
      </c>
      <c r="C44" s="51">
        <v>70</v>
      </c>
      <c r="D44" s="51">
        <f t="shared" si="4"/>
        <v>1750</v>
      </c>
      <c r="E44" s="51">
        <v>64</v>
      </c>
      <c r="F44" s="51">
        <f t="shared" si="5"/>
        <v>1600</v>
      </c>
      <c r="G44" s="51">
        <v>49</v>
      </c>
      <c r="H44" s="51">
        <v>59</v>
      </c>
      <c r="I44" s="51">
        <v>63</v>
      </c>
      <c r="J44" s="51">
        <f t="shared" si="6"/>
        <v>1424.43</v>
      </c>
      <c r="K44" s="51">
        <v>69</v>
      </c>
      <c r="L44" s="51">
        <f t="shared" si="7"/>
        <v>1725</v>
      </c>
      <c r="M44" s="51">
        <v>50</v>
      </c>
      <c r="N44" s="51">
        <v>29</v>
      </c>
      <c r="O44" s="51">
        <v>77</v>
      </c>
      <c r="P44" s="51"/>
    </row>
    <row r="45" spans="1:16" x14ac:dyDescent="0.3">
      <c r="A45" s="26" t="s">
        <v>270</v>
      </c>
      <c r="C45" s="51">
        <v>53</v>
      </c>
      <c r="D45" s="51">
        <f t="shared" si="4"/>
        <v>1325</v>
      </c>
      <c r="E45" s="51">
        <v>44</v>
      </c>
      <c r="F45" s="51">
        <f t="shared" si="5"/>
        <v>1100</v>
      </c>
      <c r="G45" s="51">
        <v>51</v>
      </c>
      <c r="H45" s="51">
        <v>42</v>
      </c>
      <c r="I45" s="51">
        <v>43</v>
      </c>
      <c r="J45" s="51">
        <f t="shared" si="6"/>
        <v>1132.8800000000001</v>
      </c>
      <c r="K45" s="51">
        <v>29</v>
      </c>
      <c r="L45" s="51">
        <f t="shared" si="7"/>
        <v>725</v>
      </c>
      <c r="M45" s="51">
        <v>33</v>
      </c>
      <c r="N45" s="51">
        <v>22</v>
      </c>
      <c r="O45" s="51">
        <v>67</v>
      </c>
      <c r="P45" s="51"/>
    </row>
    <row r="46" spans="1:16" x14ac:dyDescent="0.3">
      <c r="A46" s="26" t="s">
        <v>271</v>
      </c>
      <c r="C46" s="51">
        <v>15</v>
      </c>
      <c r="D46" s="51">
        <f t="shared" si="4"/>
        <v>375</v>
      </c>
      <c r="E46" s="51">
        <v>22</v>
      </c>
      <c r="F46" s="51">
        <f t="shared" si="5"/>
        <v>550</v>
      </c>
      <c r="G46" s="51">
        <v>20</v>
      </c>
      <c r="H46" s="51">
        <v>12</v>
      </c>
      <c r="I46" s="51">
        <v>14</v>
      </c>
      <c r="J46" s="51">
        <f t="shared" si="6"/>
        <v>383.18</v>
      </c>
      <c r="K46" s="51">
        <v>15</v>
      </c>
      <c r="L46" s="51">
        <f t="shared" si="7"/>
        <v>375</v>
      </c>
      <c r="M46" s="51">
        <v>12</v>
      </c>
      <c r="N46" s="51">
        <v>11</v>
      </c>
      <c r="O46" s="51">
        <v>18</v>
      </c>
      <c r="P46" s="51"/>
    </row>
    <row r="47" spans="1:16" x14ac:dyDescent="0.3">
      <c r="A47" s="26" t="s">
        <v>272</v>
      </c>
      <c r="C47" s="51">
        <v>12</v>
      </c>
      <c r="D47" s="51">
        <f t="shared" si="4"/>
        <v>300</v>
      </c>
      <c r="E47" s="51">
        <v>8</v>
      </c>
      <c r="F47" s="51">
        <f t="shared" si="5"/>
        <v>200</v>
      </c>
      <c r="G47" s="51">
        <v>16</v>
      </c>
      <c r="H47" s="51">
        <v>5</v>
      </c>
      <c r="I47" s="51">
        <v>7</v>
      </c>
      <c r="J47" s="51">
        <f t="shared" si="6"/>
        <v>233.24</v>
      </c>
      <c r="K47" s="51">
        <v>9</v>
      </c>
      <c r="L47" s="51">
        <f t="shared" si="7"/>
        <v>225</v>
      </c>
      <c r="M47" s="51">
        <v>15</v>
      </c>
      <c r="N47" s="51">
        <v>6</v>
      </c>
      <c r="O47" s="51">
        <v>9</v>
      </c>
      <c r="P47" s="51"/>
    </row>
    <row r="48" spans="1:16" x14ac:dyDescent="0.3">
      <c r="A48" s="26" t="s">
        <v>273</v>
      </c>
      <c r="C48" s="51">
        <v>43</v>
      </c>
      <c r="D48" s="51">
        <f t="shared" si="4"/>
        <v>1075</v>
      </c>
      <c r="E48" s="51">
        <v>30</v>
      </c>
      <c r="F48" s="51">
        <f t="shared" si="5"/>
        <v>750</v>
      </c>
      <c r="G48" s="51">
        <v>19</v>
      </c>
      <c r="H48" s="51">
        <v>37</v>
      </c>
      <c r="I48" s="51">
        <v>21</v>
      </c>
      <c r="J48" s="51">
        <f t="shared" si="6"/>
        <v>641.41</v>
      </c>
      <c r="K48" s="51">
        <v>29</v>
      </c>
      <c r="L48" s="51">
        <f t="shared" si="7"/>
        <v>725</v>
      </c>
      <c r="M48" s="51">
        <v>10</v>
      </c>
      <c r="N48" s="51">
        <v>17</v>
      </c>
      <c r="O48" s="51">
        <v>30</v>
      </c>
      <c r="P48" s="51"/>
    </row>
    <row r="49" spans="1:16" x14ac:dyDescent="0.3">
      <c r="A49" s="26" t="s">
        <v>275</v>
      </c>
      <c r="C49" s="51">
        <v>42</v>
      </c>
      <c r="D49" s="51">
        <f t="shared" si="4"/>
        <v>1050</v>
      </c>
      <c r="E49" s="51">
        <v>31</v>
      </c>
      <c r="F49" s="51">
        <f t="shared" si="5"/>
        <v>775</v>
      </c>
      <c r="G49" s="51">
        <v>43</v>
      </c>
      <c r="H49" s="51">
        <v>43</v>
      </c>
      <c r="I49" s="51">
        <v>42</v>
      </c>
      <c r="J49" s="51">
        <f t="shared" si="6"/>
        <v>1066.24</v>
      </c>
      <c r="K49" s="51">
        <v>42</v>
      </c>
      <c r="L49" s="51">
        <f t="shared" si="7"/>
        <v>1050</v>
      </c>
      <c r="M49" s="51">
        <v>28</v>
      </c>
      <c r="N49" s="51">
        <v>24</v>
      </c>
      <c r="O49" s="51">
        <v>45</v>
      </c>
      <c r="P49" s="51"/>
    </row>
    <row r="50" spans="1:16" x14ac:dyDescent="0.3">
      <c r="A50" s="26" t="s">
        <v>13</v>
      </c>
      <c r="C50" s="51">
        <v>24</v>
      </c>
      <c r="D50" s="51">
        <f t="shared" si="4"/>
        <v>600</v>
      </c>
      <c r="E50" s="51">
        <v>29</v>
      </c>
      <c r="F50" s="51">
        <f t="shared" si="5"/>
        <v>725</v>
      </c>
      <c r="G50" s="51">
        <v>37</v>
      </c>
      <c r="H50" s="51">
        <v>23</v>
      </c>
      <c r="I50" s="51">
        <v>30</v>
      </c>
      <c r="J50" s="51">
        <f t="shared" si="6"/>
        <v>749.7</v>
      </c>
      <c r="K50" s="51">
        <v>21</v>
      </c>
      <c r="L50" s="51">
        <f t="shared" si="7"/>
        <v>525</v>
      </c>
      <c r="M50" s="51">
        <v>34</v>
      </c>
      <c r="N50" s="51">
        <v>8</v>
      </c>
      <c r="O50" s="51">
        <v>30</v>
      </c>
      <c r="P50" s="51"/>
    </row>
    <row r="51" spans="1:16" x14ac:dyDescent="0.3">
      <c r="A51" s="26" t="s">
        <v>14</v>
      </c>
      <c r="C51" s="51">
        <v>3</v>
      </c>
      <c r="D51" s="51">
        <f t="shared" si="4"/>
        <v>75</v>
      </c>
      <c r="E51" s="51">
        <v>6</v>
      </c>
      <c r="F51" s="51">
        <f t="shared" si="5"/>
        <v>150</v>
      </c>
      <c r="G51" s="51">
        <v>8</v>
      </c>
      <c r="H51" s="51">
        <v>5</v>
      </c>
      <c r="I51" s="51">
        <v>11</v>
      </c>
      <c r="J51" s="51">
        <f t="shared" si="6"/>
        <v>199.92000000000002</v>
      </c>
      <c r="K51" s="51">
        <v>3</v>
      </c>
      <c r="L51" s="51">
        <f t="shared" si="7"/>
        <v>75</v>
      </c>
      <c r="M51" s="51">
        <v>3</v>
      </c>
      <c r="N51" s="51">
        <v>2</v>
      </c>
      <c r="O51" s="51">
        <v>3</v>
      </c>
      <c r="P51" s="51"/>
    </row>
    <row r="52" spans="1:16" x14ac:dyDescent="0.3">
      <c r="A52" s="26" t="s">
        <v>276</v>
      </c>
      <c r="C52" s="51">
        <v>0</v>
      </c>
      <c r="D52" s="51">
        <f t="shared" si="4"/>
        <v>0</v>
      </c>
      <c r="E52" s="51">
        <v>0</v>
      </c>
      <c r="F52" s="51">
        <f t="shared" si="5"/>
        <v>0</v>
      </c>
      <c r="G52" s="51">
        <v>0</v>
      </c>
      <c r="H52" s="51">
        <v>0</v>
      </c>
      <c r="I52" s="51">
        <v>0</v>
      </c>
      <c r="J52" s="51">
        <f t="shared" si="6"/>
        <v>0</v>
      </c>
      <c r="K52" s="51">
        <v>0</v>
      </c>
      <c r="L52" s="51">
        <f t="shared" si="7"/>
        <v>0</v>
      </c>
      <c r="M52" s="51">
        <v>0</v>
      </c>
      <c r="N52" s="51">
        <v>0</v>
      </c>
      <c r="O52" s="51">
        <v>0</v>
      </c>
      <c r="P52" s="51"/>
    </row>
    <row r="53" spans="1:16" x14ac:dyDescent="0.3">
      <c r="A53" s="26" t="s">
        <v>61</v>
      </c>
      <c r="C53" s="51">
        <v>6</v>
      </c>
      <c r="D53" s="51">
        <f t="shared" si="4"/>
        <v>150</v>
      </c>
      <c r="E53" s="51">
        <v>15</v>
      </c>
      <c r="F53" s="51">
        <f t="shared" si="5"/>
        <v>375</v>
      </c>
      <c r="G53" s="51">
        <v>16</v>
      </c>
      <c r="H53" s="51">
        <v>20</v>
      </c>
      <c r="I53" s="51">
        <v>9</v>
      </c>
      <c r="J53" s="51">
        <f t="shared" si="6"/>
        <v>374.85</v>
      </c>
      <c r="K53" s="51">
        <v>12</v>
      </c>
      <c r="L53" s="51">
        <f t="shared" si="7"/>
        <v>300</v>
      </c>
      <c r="M53" s="51">
        <v>10</v>
      </c>
      <c r="N53" s="51">
        <v>3</v>
      </c>
      <c r="O53" s="51">
        <v>15</v>
      </c>
      <c r="P53" s="51"/>
    </row>
    <row r="54" spans="1:16" x14ac:dyDescent="0.3">
      <c r="A54" s="26" t="s">
        <v>278</v>
      </c>
      <c r="C54" s="51">
        <v>9</v>
      </c>
      <c r="D54" s="51">
        <f t="shared" si="4"/>
        <v>225</v>
      </c>
      <c r="E54" s="51">
        <v>9</v>
      </c>
      <c r="F54" s="51">
        <f t="shared" si="5"/>
        <v>225</v>
      </c>
      <c r="G54" s="51">
        <v>14</v>
      </c>
      <c r="H54" s="51">
        <v>10</v>
      </c>
      <c r="I54" s="51">
        <v>10</v>
      </c>
      <c r="J54" s="51">
        <f t="shared" si="6"/>
        <v>283.22000000000003</v>
      </c>
      <c r="K54" s="51">
        <v>10</v>
      </c>
      <c r="L54" s="51">
        <f t="shared" si="7"/>
        <v>250</v>
      </c>
      <c r="M54" s="51">
        <v>14</v>
      </c>
      <c r="N54" s="51">
        <v>2</v>
      </c>
      <c r="O54" s="51">
        <v>5</v>
      </c>
      <c r="P54" s="51"/>
    </row>
    <row r="55" spans="1:16" x14ac:dyDescent="0.3">
      <c r="A55" s="26" t="s">
        <v>15</v>
      </c>
      <c r="C55" s="51">
        <v>40</v>
      </c>
      <c r="D55" s="51">
        <f t="shared" si="4"/>
        <v>1000</v>
      </c>
      <c r="E55" s="51">
        <v>23</v>
      </c>
      <c r="F55" s="51">
        <f t="shared" si="5"/>
        <v>575</v>
      </c>
      <c r="G55" s="51">
        <v>34</v>
      </c>
      <c r="H55" s="51">
        <v>46</v>
      </c>
      <c r="I55" s="51">
        <v>29</v>
      </c>
      <c r="J55" s="51">
        <f t="shared" si="6"/>
        <v>907.97</v>
      </c>
      <c r="K55" s="51">
        <v>22</v>
      </c>
      <c r="L55" s="51">
        <f t="shared" si="7"/>
        <v>550</v>
      </c>
      <c r="M55" s="51">
        <v>13</v>
      </c>
      <c r="N55" s="51">
        <v>27</v>
      </c>
      <c r="O55" s="51">
        <v>44</v>
      </c>
      <c r="P55" s="51"/>
    </row>
    <row r="56" spans="1:16" x14ac:dyDescent="0.3">
      <c r="A56" s="26" t="s">
        <v>277</v>
      </c>
      <c r="C56" s="51">
        <v>19</v>
      </c>
      <c r="D56" s="51">
        <f t="shared" si="4"/>
        <v>475</v>
      </c>
      <c r="E56" s="51">
        <v>12</v>
      </c>
      <c r="F56" s="51">
        <f t="shared" si="5"/>
        <v>300</v>
      </c>
      <c r="G56" s="51">
        <v>25</v>
      </c>
      <c r="H56" s="51">
        <v>8</v>
      </c>
      <c r="I56" s="51">
        <v>18</v>
      </c>
      <c r="J56" s="51">
        <f t="shared" si="6"/>
        <v>424.83</v>
      </c>
      <c r="K56" s="51">
        <v>14</v>
      </c>
      <c r="L56" s="51">
        <f t="shared" si="7"/>
        <v>350</v>
      </c>
      <c r="M56" s="51">
        <v>10</v>
      </c>
      <c r="N56" s="51">
        <v>14</v>
      </c>
      <c r="O56" s="51">
        <v>18</v>
      </c>
      <c r="P56" s="51"/>
    </row>
    <row r="57" spans="1:16" x14ac:dyDescent="0.3">
      <c r="A57" s="26" t="s">
        <v>16</v>
      </c>
      <c r="C57" s="51">
        <v>13</v>
      </c>
      <c r="D57" s="51">
        <f t="shared" si="4"/>
        <v>325</v>
      </c>
      <c r="E57" s="51">
        <v>20</v>
      </c>
      <c r="F57" s="51">
        <f t="shared" si="5"/>
        <v>500</v>
      </c>
      <c r="G57" s="51">
        <v>13</v>
      </c>
      <c r="H57" s="51">
        <v>11</v>
      </c>
      <c r="I57" s="51">
        <v>15</v>
      </c>
      <c r="J57" s="51">
        <f t="shared" si="6"/>
        <v>324.87</v>
      </c>
      <c r="K57" s="51">
        <v>10</v>
      </c>
      <c r="L57" s="51">
        <f t="shared" si="7"/>
        <v>250</v>
      </c>
      <c r="M57" s="51">
        <v>8</v>
      </c>
      <c r="N57" s="51">
        <v>7</v>
      </c>
      <c r="O57" s="51">
        <v>6</v>
      </c>
      <c r="P57" s="51"/>
    </row>
    <row r="58" spans="1:16" x14ac:dyDescent="0.3">
      <c r="A58" s="26" t="s">
        <v>279</v>
      </c>
      <c r="C58" s="51">
        <v>20</v>
      </c>
      <c r="D58" s="51">
        <f t="shared" si="4"/>
        <v>500</v>
      </c>
      <c r="E58" s="51">
        <v>34</v>
      </c>
      <c r="F58" s="51">
        <f t="shared" si="5"/>
        <v>850</v>
      </c>
      <c r="G58" s="51">
        <v>52</v>
      </c>
      <c r="H58" s="51">
        <v>29</v>
      </c>
      <c r="I58" s="51">
        <v>34</v>
      </c>
      <c r="J58" s="51">
        <f t="shared" si="6"/>
        <v>957.95</v>
      </c>
      <c r="K58" s="51">
        <v>38</v>
      </c>
      <c r="L58" s="51">
        <f t="shared" si="7"/>
        <v>950</v>
      </c>
      <c r="M58" s="51">
        <v>35</v>
      </c>
      <c r="N58" s="51">
        <v>25</v>
      </c>
      <c r="O58" s="51">
        <v>52</v>
      </c>
      <c r="P58" s="51"/>
    </row>
    <row r="59" spans="1:16" x14ac:dyDescent="0.3">
      <c r="A59" s="26" t="s">
        <v>70</v>
      </c>
      <c r="C59" s="51">
        <v>30</v>
      </c>
      <c r="D59" s="51">
        <f t="shared" si="4"/>
        <v>750</v>
      </c>
      <c r="E59" s="51">
        <v>23</v>
      </c>
      <c r="F59" s="51">
        <f t="shared" si="5"/>
        <v>575</v>
      </c>
      <c r="G59" s="51">
        <v>23</v>
      </c>
      <c r="H59" s="51">
        <v>17</v>
      </c>
      <c r="I59" s="51">
        <v>25</v>
      </c>
      <c r="J59" s="51">
        <f t="shared" si="6"/>
        <v>541.45000000000005</v>
      </c>
      <c r="K59" s="51">
        <v>29</v>
      </c>
      <c r="L59" s="51">
        <f t="shared" si="7"/>
        <v>725</v>
      </c>
      <c r="M59" s="51">
        <v>14</v>
      </c>
      <c r="N59" s="51">
        <v>12</v>
      </c>
      <c r="O59" s="51">
        <v>31</v>
      </c>
      <c r="P59" s="51"/>
    </row>
    <row r="60" spans="1:16" x14ac:dyDescent="0.3">
      <c r="A60" s="26" t="s">
        <v>17</v>
      </c>
      <c r="C60" s="51">
        <v>30</v>
      </c>
      <c r="D60" s="51">
        <f t="shared" si="4"/>
        <v>750</v>
      </c>
      <c r="E60" s="51">
        <v>22</v>
      </c>
      <c r="F60" s="51">
        <f t="shared" si="5"/>
        <v>550</v>
      </c>
      <c r="G60" s="51">
        <v>34</v>
      </c>
      <c r="H60" s="51">
        <v>41</v>
      </c>
      <c r="I60" s="51">
        <v>31</v>
      </c>
      <c r="J60" s="51">
        <f t="shared" si="6"/>
        <v>882.98</v>
      </c>
      <c r="K60" s="51">
        <v>36</v>
      </c>
      <c r="L60" s="51">
        <f t="shared" si="7"/>
        <v>900</v>
      </c>
      <c r="M60" s="51">
        <v>31</v>
      </c>
      <c r="N60" s="51">
        <v>18</v>
      </c>
      <c r="O60" s="51">
        <v>34</v>
      </c>
      <c r="P60" s="51"/>
    </row>
    <row r="61" spans="1:16" x14ac:dyDescent="0.3">
      <c r="A61" s="26" t="s">
        <v>18</v>
      </c>
      <c r="C61" s="51">
        <v>17</v>
      </c>
      <c r="D61" s="51">
        <f t="shared" si="4"/>
        <v>425</v>
      </c>
      <c r="E61" s="51">
        <v>16</v>
      </c>
      <c r="F61" s="51">
        <f t="shared" si="5"/>
        <v>400</v>
      </c>
      <c r="G61" s="51">
        <v>28</v>
      </c>
      <c r="H61" s="51">
        <v>31</v>
      </c>
      <c r="I61" s="51">
        <v>41</v>
      </c>
      <c r="J61" s="51">
        <f t="shared" si="6"/>
        <v>833</v>
      </c>
      <c r="K61" s="51">
        <v>19</v>
      </c>
      <c r="L61" s="51">
        <f t="shared" si="7"/>
        <v>475</v>
      </c>
      <c r="M61" s="51">
        <v>20</v>
      </c>
      <c r="N61" s="51">
        <v>22</v>
      </c>
      <c r="O61" s="51">
        <v>34</v>
      </c>
      <c r="P61" s="51"/>
    </row>
    <row r="62" spans="1:16" x14ac:dyDescent="0.3">
      <c r="A62" s="26" t="s">
        <v>19</v>
      </c>
      <c r="C62" s="51">
        <v>21</v>
      </c>
      <c r="D62" s="51">
        <f t="shared" si="4"/>
        <v>525</v>
      </c>
      <c r="E62" s="51">
        <v>19</v>
      </c>
      <c r="F62" s="51">
        <f t="shared" si="5"/>
        <v>475</v>
      </c>
      <c r="G62" s="51">
        <v>30</v>
      </c>
      <c r="H62" s="51">
        <v>24</v>
      </c>
      <c r="I62" s="51">
        <v>20</v>
      </c>
      <c r="J62" s="51">
        <f t="shared" si="6"/>
        <v>616.41999999999996</v>
      </c>
      <c r="K62" s="51">
        <v>23</v>
      </c>
      <c r="L62" s="51">
        <f t="shared" si="7"/>
        <v>575</v>
      </c>
      <c r="M62" s="51">
        <v>12</v>
      </c>
      <c r="N62" s="51">
        <v>13</v>
      </c>
      <c r="O62" s="51">
        <v>23</v>
      </c>
      <c r="P62" s="51"/>
    </row>
    <row r="63" spans="1:16" x14ac:dyDescent="0.3">
      <c r="A63" s="26" t="s">
        <v>20</v>
      </c>
      <c r="C63" s="51">
        <v>6</v>
      </c>
      <c r="D63" s="51">
        <f t="shared" si="4"/>
        <v>150</v>
      </c>
      <c r="E63" s="51">
        <v>3</v>
      </c>
      <c r="F63" s="51">
        <f t="shared" si="5"/>
        <v>75</v>
      </c>
      <c r="G63" s="51">
        <v>7</v>
      </c>
      <c r="H63" s="51">
        <v>2</v>
      </c>
      <c r="I63" s="51">
        <v>5</v>
      </c>
      <c r="J63" s="51">
        <f t="shared" si="6"/>
        <v>116.62</v>
      </c>
      <c r="K63" s="51">
        <v>10</v>
      </c>
      <c r="L63" s="51">
        <f t="shared" si="7"/>
        <v>250</v>
      </c>
      <c r="M63" s="51">
        <v>3</v>
      </c>
      <c r="N63" s="51">
        <v>4</v>
      </c>
      <c r="O63" s="51">
        <v>5</v>
      </c>
      <c r="P63" s="51"/>
    </row>
    <row r="64" spans="1:16" x14ac:dyDescent="0.3">
      <c r="A64" s="26" t="s">
        <v>21</v>
      </c>
      <c r="C64" s="51">
        <v>1</v>
      </c>
      <c r="D64" s="51">
        <f t="shared" si="4"/>
        <v>25</v>
      </c>
      <c r="E64" s="51">
        <v>1</v>
      </c>
      <c r="F64" s="51">
        <f t="shared" si="5"/>
        <v>25</v>
      </c>
      <c r="G64" s="51">
        <v>0</v>
      </c>
      <c r="H64" s="51">
        <v>0</v>
      </c>
      <c r="I64" s="51">
        <v>0</v>
      </c>
      <c r="J64" s="51">
        <f t="shared" si="6"/>
        <v>0</v>
      </c>
      <c r="K64" s="51">
        <v>0</v>
      </c>
      <c r="L64" s="51">
        <f t="shared" si="7"/>
        <v>0</v>
      </c>
      <c r="M64" s="51">
        <v>1</v>
      </c>
      <c r="N64" s="51">
        <v>0</v>
      </c>
      <c r="O64" s="51">
        <v>3</v>
      </c>
      <c r="P64" s="51"/>
    </row>
    <row r="65" spans="1:16" x14ac:dyDescent="0.3">
      <c r="A65" s="26" t="s">
        <v>280</v>
      </c>
      <c r="C65" s="51">
        <v>29</v>
      </c>
      <c r="D65" s="51">
        <f t="shared" si="4"/>
        <v>725</v>
      </c>
      <c r="E65" s="51">
        <v>23</v>
      </c>
      <c r="F65" s="51">
        <f t="shared" si="5"/>
        <v>575</v>
      </c>
      <c r="G65" s="51">
        <v>40</v>
      </c>
      <c r="H65" s="51">
        <v>29</v>
      </c>
      <c r="I65" s="51">
        <v>33</v>
      </c>
      <c r="J65" s="51">
        <f t="shared" si="6"/>
        <v>849.66</v>
      </c>
      <c r="K65" s="51">
        <v>36</v>
      </c>
      <c r="L65" s="51">
        <f t="shared" si="7"/>
        <v>900</v>
      </c>
      <c r="M65" s="51">
        <v>36</v>
      </c>
      <c r="N65" s="51">
        <v>16</v>
      </c>
      <c r="O65" s="51">
        <v>36</v>
      </c>
      <c r="P65" s="51"/>
    </row>
    <row r="66" spans="1:16" x14ac:dyDescent="0.3">
      <c r="A66" s="26" t="s">
        <v>283</v>
      </c>
      <c r="C66" s="51">
        <v>0</v>
      </c>
      <c r="D66" s="51">
        <f t="shared" si="4"/>
        <v>0</v>
      </c>
      <c r="E66" s="51">
        <v>0</v>
      </c>
      <c r="F66" s="51">
        <f t="shared" si="5"/>
        <v>0</v>
      </c>
      <c r="G66" s="51">
        <v>0</v>
      </c>
      <c r="H66" s="51">
        <v>0</v>
      </c>
      <c r="I66" s="51">
        <v>0</v>
      </c>
      <c r="J66" s="51">
        <f t="shared" si="6"/>
        <v>0</v>
      </c>
      <c r="K66" s="51">
        <v>0</v>
      </c>
      <c r="L66" s="51">
        <f t="shared" si="7"/>
        <v>0</v>
      </c>
      <c r="M66" s="51">
        <v>1</v>
      </c>
      <c r="N66" s="51">
        <v>0</v>
      </c>
      <c r="O66" s="51">
        <v>0</v>
      </c>
      <c r="P66" s="51"/>
    </row>
    <row r="67" spans="1:16" ht="36" x14ac:dyDescent="0.3">
      <c r="A67" s="26" t="s">
        <v>282</v>
      </c>
      <c r="C67" s="51">
        <v>29</v>
      </c>
      <c r="D67" s="51">
        <f t="shared" ref="D67:D98" si="8">C67*25</f>
        <v>725</v>
      </c>
      <c r="E67" s="51">
        <v>21</v>
      </c>
      <c r="F67" s="51">
        <f t="shared" ref="F67:F98" si="9">E67*25</f>
        <v>525</v>
      </c>
      <c r="G67" s="51">
        <v>34</v>
      </c>
      <c r="H67" s="51">
        <v>31</v>
      </c>
      <c r="I67" s="51">
        <v>30</v>
      </c>
      <c r="J67" s="51">
        <f t="shared" ref="J67:J98" si="10">(G67+H67+I67)*8.33</f>
        <v>791.35</v>
      </c>
      <c r="K67" s="51">
        <v>27</v>
      </c>
      <c r="L67" s="51">
        <f t="shared" ref="L67:L98" si="11">K67*25</f>
        <v>675</v>
      </c>
      <c r="M67" s="51">
        <v>35</v>
      </c>
      <c r="N67" s="51">
        <v>23</v>
      </c>
      <c r="O67" s="51">
        <v>41</v>
      </c>
      <c r="P67" s="51"/>
    </row>
    <row r="68" spans="1:16" x14ac:dyDescent="0.3">
      <c r="A68" s="26" t="s">
        <v>60</v>
      </c>
      <c r="C68" s="51">
        <v>5</v>
      </c>
      <c r="D68" s="51">
        <f t="shared" si="8"/>
        <v>125</v>
      </c>
      <c r="E68" s="51">
        <v>8</v>
      </c>
      <c r="F68" s="51">
        <f t="shared" si="9"/>
        <v>200</v>
      </c>
      <c r="G68" s="51">
        <v>17</v>
      </c>
      <c r="H68" s="51">
        <v>4</v>
      </c>
      <c r="I68" s="51">
        <v>12</v>
      </c>
      <c r="J68" s="51">
        <f t="shared" si="10"/>
        <v>274.89</v>
      </c>
      <c r="K68" s="51">
        <v>12</v>
      </c>
      <c r="L68" s="51">
        <f t="shared" si="11"/>
        <v>300</v>
      </c>
      <c r="M68" s="51">
        <v>9</v>
      </c>
      <c r="N68" s="51">
        <v>15</v>
      </c>
      <c r="O68" s="51">
        <v>10</v>
      </c>
      <c r="P68" s="51"/>
    </row>
    <row r="69" spans="1:16" x14ac:dyDescent="0.3">
      <c r="A69" s="26" t="s">
        <v>285</v>
      </c>
      <c r="C69" s="51">
        <v>44</v>
      </c>
      <c r="D69" s="51">
        <f t="shared" si="8"/>
        <v>1100</v>
      </c>
      <c r="E69" s="51">
        <v>32</v>
      </c>
      <c r="F69" s="51">
        <f t="shared" si="9"/>
        <v>800</v>
      </c>
      <c r="G69" s="51">
        <v>42</v>
      </c>
      <c r="H69" s="51">
        <v>37</v>
      </c>
      <c r="I69" s="51">
        <v>22</v>
      </c>
      <c r="J69" s="51">
        <f t="shared" si="10"/>
        <v>841.33</v>
      </c>
      <c r="K69" s="51">
        <v>43</v>
      </c>
      <c r="L69" s="51">
        <f t="shared" si="11"/>
        <v>1075</v>
      </c>
      <c r="M69" s="51">
        <v>39</v>
      </c>
      <c r="N69" s="51">
        <v>22</v>
      </c>
      <c r="O69" s="51">
        <v>38</v>
      </c>
      <c r="P69" s="51"/>
    </row>
    <row r="70" spans="1:16" x14ac:dyDescent="0.3">
      <c r="A70" s="26" t="s">
        <v>22</v>
      </c>
      <c r="C70" s="51">
        <v>17</v>
      </c>
      <c r="D70" s="51">
        <f t="shared" si="8"/>
        <v>425</v>
      </c>
      <c r="E70" s="51">
        <v>22</v>
      </c>
      <c r="F70" s="51">
        <f t="shared" si="9"/>
        <v>550</v>
      </c>
      <c r="G70" s="51">
        <v>23</v>
      </c>
      <c r="H70" s="51">
        <v>17</v>
      </c>
      <c r="I70" s="51">
        <v>16</v>
      </c>
      <c r="J70" s="51">
        <f t="shared" si="10"/>
        <v>466.48</v>
      </c>
      <c r="K70" s="51">
        <v>18</v>
      </c>
      <c r="L70" s="51">
        <f t="shared" si="11"/>
        <v>450</v>
      </c>
      <c r="M70" s="51">
        <v>20</v>
      </c>
      <c r="N70" s="51">
        <v>10</v>
      </c>
      <c r="O70" s="51">
        <v>10</v>
      </c>
      <c r="P70" s="51"/>
    </row>
    <row r="71" spans="1:16" x14ac:dyDescent="0.3">
      <c r="A71" s="26" t="s">
        <v>23</v>
      </c>
      <c r="C71" s="51">
        <v>0</v>
      </c>
      <c r="D71" s="51">
        <f t="shared" si="8"/>
        <v>0</v>
      </c>
      <c r="E71" s="51">
        <v>0</v>
      </c>
      <c r="F71" s="51">
        <f t="shared" si="9"/>
        <v>0</v>
      </c>
      <c r="G71" s="51">
        <v>0</v>
      </c>
      <c r="H71" s="51">
        <v>0</v>
      </c>
      <c r="I71" s="51">
        <v>0</v>
      </c>
      <c r="J71" s="51">
        <f t="shared" si="10"/>
        <v>0</v>
      </c>
      <c r="K71" s="51">
        <v>0</v>
      </c>
      <c r="L71" s="51">
        <f t="shared" si="11"/>
        <v>0</v>
      </c>
      <c r="M71" s="51">
        <v>0</v>
      </c>
      <c r="N71" s="51">
        <v>0</v>
      </c>
      <c r="O71" s="51">
        <v>1</v>
      </c>
      <c r="P71" s="51"/>
    </row>
    <row r="72" spans="1:16" x14ac:dyDescent="0.3">
      <c r="A72" s="26" t="s">
        <v>24</v>
      </c>
      <c r="C72" s="51">
        <v>32</v>
      </c>
      <c r="D72" s="51">
        <f t="shared" si="8"/>
        <v>800</v>
      </c>
      <c r="E72" s="51">
        <v>16</v>
      </c>
      <c r="F72" s="51">
        <f t="shared" si="9"/>
        <v>400</v>
      </c>
      <c r="G72" s="51">
        <v>18</v>
      </c>
      <c r="H72" s="51">
        <v>5</v>
      </c>
      <c r="I72" s="51">
        <v>12</v>
      </c>
      <c r="J72" s="51">
        <f t="shared" si="10"/>
        <v>291.55</v>
      </c>
      <c r="K72" s="51">
        <v>22</v>
      </c>
      <c r="L72" s="51">
        <f t="shared" si="11"/>
        <v>550</v>
      </c>
      <c r="M72" s="51">
        <v>12</v>
      </c>
      <c r="N72" s="51">
        <v>19</v>
      </c>
      <c r="O72" s="51">
        <v>26</v>
      </c>
      <c r="P72" s="51"/>
    </row>
    <row r="73" spans="1:16" x14ac:dyDescent="0.3">
      <c r="A73" s="26" t="s">
        <v>25</v>
      </c>
      <c r="C73" s="51">
        <v>0</v>
      </c>
      <c r="D73" s="51">
        <f t="shared" si="8"/>
        <v>0</v>
      </c>
      <c r="E73" s="51">
        <v>13</v>
      </c>
      <c r="F73" s="51">
        <f t="shared" si="9"/>
        <v>325</v>
      </c>
      <c r="G73" s="51">
        <v>6</v>
      </c>
      <c r="H73" s="51">
        <v>8</v>
      </c>
      <c r="I73" s="51">
        <v>10</v>
      </c>
      <c r="J73" s="51">
        <f t="shared" si="10"/>
        <v>199.92000000000002</v>
      </c>
      <c r="K73" s="51">
        <v>11</v>
      </c>
      <c r="L73" s="51">
        <f t="shared" si="11"/>
        <v>275</v>
      </c>
      <c r="M73" s="51">
        <v>6</v>
      </c>
      <c r="N73" s="51">
        <v>3</v>
      </c>
      <c r="O73" s="51">
        <v>26</v>
      </c>
      <c r="P73" s="51"/>
    </row>
    <row r="74" spans="1:16" x14ac:dyDescent="0.3">
      <c r="A74" s="26" t="s">
        <v>26</v>
      </c>
      <c r="C74" s="51">
        <v>32</v>
      </c>
      <c r="D74" s="51">
        <f t="shared" si="8"/>
        <v>800</v>
      </c>
      <c r="E74" s="51">
        <v>23</v>
      </c>
      <c r="F74" s="51">
        <f t="shared" si="9"/>
        <v>575</v>
      </c>
      <c r="G74" s="51">
        <v>35</v>
      </c>
      <c r="H74" s="51">
        <v>31</v>
      </c>
      <c r="I74" s="51">
        <v>30</v>
      </c>
      <c r="J74" s="51">
        <f t="shared" si="10"/>
        <v>799.68000000000006</v>
      </c>
      <c r="K74" s="51">
        <v>32</v>
      </c>
      <c r="L74" s="51">
        <f t="shared" si="11"/>
        <v>800</v>
      </c>
      <c r="M74" s="51">
        <v>23</v>
      </c>
      <c r="N74" s="51">
        <v>29</v>
      </c>
      <c r="O74" s="51">
        <v>21</v>
      </c>
      <c r="P74" s="51"/>
    </row>
    <row r="75" spans="1:16" x14ac:dyDescent="0.3">
      <c r="A75" s="26" t="s">
        <v>62</v>
      </c>
      <c r="C75" s="51">
        <v>11</v>
      </c>
      <c r="D75" s="51">
        <f t="shared" si="8"/>
        <v>275</v>
      </c>
      <c r="E75" s="51">
        <v>13</v>
      </c>
      <c r="F75" s="51">
        <f t="shared" si="9"/>
        <v>325</v>
      </c>
      <c r="G75" s="51">
        <v>10</v>
      </c>
      <c r="H75" s="51">
        <v>19</v>
      </c>
      <c r="I75" s="51">
        <v>26</v>
      </c>
      <c r="J75" s="51">
        <f t="shared" si="10"/>
        <v>458.15</v>
      </c>
      <c r="K75" s="51">
        <v>24</v>
      </c>
      <c r="L75" s="51">
        <f t="shared" si="11"/>
        <v>600</v>
      </c>
      <c r="M75" s="51">
        <v>18</v>
      </c>
      <c r="N75" s="51">
        <v>14</v>
      </c>
      <c r="O75" s="51">
        <v>35</v>
      </c>
      <c r="P75" s="51"/>
    </row>
    <row r="76" spans="1:16" x14ac:dyDescent="0.3">
      <c r="A76" s="26" t="s">
        <v>27</v>
      </c>
      <c r="C76" s="51">
        <v>36</v>
      </c>
      <c r="D76" s="51">
        <f t="shared" si="8"/>
        <v>900</v>
      </c>
      <c r="E76" s="51">
        <v>19</v>
      </c>
      <c r="F76" s="51">
        <f t="shared" si="9"/>
        <v>475</v>
      </c>
      <c r="G76" s="51">
        <v>24</v>
      </c>
      <c r="H76" s="51">
        <v>30</v>
      </c>
      <c r="I76" s="51">
        <v>32</v>
      </c>
      <c r="J76" s="51">
        <f t="shared" si="10"/>
        <v>716.38</v>
      </c>
      <c r="K76" s="51">
        <v>34</v>
      </c>
      <c r="L76" s="51">
        <f t="shared" si="11"/>
        <v>850</v>
      </c>
      <c r="M76" s="51">
        <v>22</v>
      </c>
      <c r="N76" s="51">
        <v>31</v>
      </c>
      <c r="O76" s="51">
        <v>27</v>
      </c>
      <c r="P76" s="51"/>
    </row>
    <row r="77" spans="1:16" x14ac:dyDescent="0.3">
      <c r="A77" s="26" t="s">
        <v>28</v>
      </c>
      <c r="C77" s="51">
        <v>38</v>
      </c>
      <c r="D77" s="51">
        <f t="shared" si="8"/>
        <v>950</v>
      </c>
      <c r="E77" s="51">
        <v>29</v>
      </c>
      <c r="F77" s="51">
        <f t="shared" si="9"/>
        <v>725</v>
      </c>
      <c r="G77" s="51">
        <v>39</v>
      </c>
      <c r="H77" s="51">
        <v>35</v>
      </c>
      <c r="I77" s="51">
        <v>42</v>
      </c>
      <c r="J77" s="51">
        <f t="shared" si="10"/>
        <v>966.28</v>
      </c>
      <c r="K77" s="51">
        <v>26</v>
      </c>
      <c r="L77" s="51">
        <f t="shared" si="11"/>
        <v>650</v>
      </c>
      <c r="M77" s="51">
        <v>24</v>
      </c>
      <c r="N77" s="51">
        <v>21</v>
      </c>
      <c r="O77" s="51">
        <v>36</v>
      </c>
      <c r="P77" s="51"/>
    </row>
    <row r="78" spans="1:16" x14ac:dyDescent="0.3">
      <c r="A78" s="26" t="s">
        <v>287</v>
      </c>
      <c r="C78" s="51">
        <v>14</v>
      </c>
      <c r="D78" s="51">
        <f t="shared" si="8"/>
        <v>350</v>
      </c>
      <c r="E78" s="51">
        <v>9</v>
      </c>
      <c r="F78" s="51">
        <f t="shared" si="9"/>
        <v>225</v>
      </c>
      <c r="G78" s="51">
        <v>15</v>
      </c>
      <c r="H78" s="51">
        <v>11</v>
      </c>
      <c r="I78" s="51">
        <v>5</v>
      </c>
      <c r="J78" s="51">
        <f t="shared" si="10"/>
        <v>258.23</v>
      </c>
      <c r="K78" s="51">
        <v>11</v>
      </c>
      <c r="L78" s="51">
        <f t="shared" si="11"/>
        <v>275</v>
      </c>
      <c r="M78" s="51">
        <v>8</v>
      </c>
      <c r="N78" s="51">
        <v>2</v>
      </c>
      <c r="O78" s="51">
        <v>11</v>
      </c>
      <c r="P78" s="51"/>
    </row>
    <row r="79" spans="1:16" x14ac:dyDescent="0.3">
      <c r="A79" s="26" t="s">
        <v>288</v>
      </c>
      <c r="C79" s="51">
        <v>26</v>
      </c>
      <c r="D79" s="51">
        <f t="shared" si="8"/>
        <v>650</v>
      </c>
      <c r="E79" s="51">
        <v>25</v>
      </c>
      <c r="F79" s="51">
        <f t="shared" si="9"/>
        <v>625</v>
      </c>
      <c r="G79" s="51">
        <v>23</v>
      </c>
      <c r="H79" s="51">
        <v>17</v>
      </c>
      <c r="I79" s="51">
        <v>14</v>
      </c>
      <c r="J79" s="51">
        <f t="shared" si="10"/>
        <v>449.82</v>
      </c>
      <c r="K79" s="51">
        <v>14</v>
      </c>
      <c r="L79" s="51">
        <f t="shared" si="11"/>
        <v>350</v>
      </c>
      <c r="M79" s="51">
        <v>11</v>
      </c>
      <c r="N79" s="51">
        <v>7</v>
      </c>
      <c r="O79" s="51">
        <v>10</v>
      </c>
      <c r="P79" s="51"/>
    </row>
    <row r="80" spans="1:16" x14ac:dyDescent="0.3">
      <c r="A80" s="26" t="s">
        <v>29</v>
      </c>
      <c r="C80" s="51">
        <v>9</v>
      </c>
      <c r="D80" s="51">
        <f t="shared" si="8"/>
        <v>225</v>
      </c>
      <c r="E80" s="51">
        <v>11</v>
      </c>
      <c r="F80" s="51">
        <f t="shared" si="9"/>
        <v>275</v>
      </c>
      <c r="G80" s="51">
        <v>7</v>
      </c>
      <c r="H80" s="51">
        <v>16</v>
      </c>
      <c r="I80" s="51">
        <v>13</v>
      </c>
      <c r="J80" s="51">
        <f t="shared" si="10"/>
        <v>299.88</v>
      </c>
      <c r="K80" s="51">
        <v>13</v>
      </c>
      <c r="L80" s="51">
        <f t="shared" si="11"/>
        <v>325</v>
      </c>
      <c r="M80" s="51">
        <v>3</v>
      </c>
      <c r="N80" s="51">
        <v>8</v>
      </c>
      <c r="O80" s="51">
        <v>13</v>
      </c>
      <c r="P80" s="51"/>
    </row>
    <row r="81" spans="1:16" x14ac:dyDescent="0.3">
      <c r="A81" s="26" t="s">
        <v>30</v>
      </c>
      <c r="C81" s="51">
        <v>20</v>
      </c>
      <c r="D81" s="51">
        <f t="shared" si="8"/>
        <v>500</v>
      </c>
      <c r="E81" s="51">
        <v>12</v>
      </c>
      <c r="F81" s="51">
        <f t="shared" si="9"/>
        <v>300</v>
      </c>
      <c r="G81" s="51">
        <v>14</v>
      </c>
      <c r="H81" s="51">
        <v>16</v>
      </c>
      <c r="I81" s="51">
        <v>7</v>
      </c>
      <c r="J81" s="51">
        <f t="shared" si="10"/>
        <v>308.20999999999998</v>
      </c>
      <c r="K81" s="51">
        <v>11</v>
      </c>
      <c r="L81" s="51">
        <f t="shared" si="11"/>
        <v>275</v>
      </c>
      <c r="M81" s="51">
        <v>6</v>
      </c>
      <c r="N81" s="51">
        <v>5</v>
      </c>
      <c r="O81" s="51">
        <v>23</v>
      </c>
      <c r="P81" s="51"/>
    </row>
    <row r="82" spans="1:16" x14ac:dyDescent="0.3">
      <c r="A82" s="26" t="s">
        <v>31</v>
      </c>
      <c r="C82" s="51">
        <v>21</v>
      </c>
      <c r="D82" s="51">
        <f t="shared" si="8"/>
        <v>525</v>
      </c>
      <c r="E82" s="51">
        <v>17</v>
      </c>
      <c r="F82" s="51">
        <f t="shared" si="9"/>
        <v>425</v>
      </c>
      <c r="G82" s="51">
        <v>24</v>
      </c>
      <c r="H82" s="51">
        <v>34</v>
      </c>
      <c r="I82" s="51">
        <v>17</v>
      </c>
      <c r="J82" s="51">
        <f t="shared" si="10"/>
        <v>624.75</v>
      </c>
      <c r="K82" s="51">
        <v>29</v>
      </c>
      <c r="L82" s="51">
        <f t="shared" si="11"/>
        <v>725</v>
      </c>
      <c r="M82" s="51">
        <v>13</v>
      </c>
      <c r="N82" s="51">
        <v>10</v>
      </c>
      <c r="O82" s="51">
        <v>28</v>
      </c>
      <c r="P82" s="51"/>
    </row>
    <row r="83" spans="1:16" x14ac:dyDescent="0.3">
      <c r="A83" s="26" t="s">
        <v>289</v>
      </c>
      <c r="C83" s="51">
        <v>0</v>
      </c>
      <c r="D83" s="51">
        <f t="shared" si="8"/>
        <v>0</v>
      </c>
      <c r="E83" s="51">
        <v>4</v>
      </c>
      <c r="F83" s="51">
        <f t="shared" si="9"/>
        <v>100</v>
      </c>
      <c r="G83" s="51">
        <v>4</v>
      </c>
      <c r="H83" s="51">
        <v>2</v>
      </c>
      <c r="I83" s="51">
        <v>5</v>
      </c>
      <c r="J83" s="51">
        <f t="shared" si="10"/>
        <v>91.63</v>
      </c>
      <c r="K83" s="51">
        <v>4</v>
      </c>
      <c r="L83" s="51">
        <f t="shared" si="11"/>
        <v>100</v>
      </c>
      <c r="M83" s="51">
        <v>1</v>
      </c>
      <c r="N83" s="51">
        <v>1</v>
      </c>
      <c r="O83" s="51">
        <v>2</v>
      </c>
      <c r="P83" s="51"/>
    </row>
    <row r="84" spans="1:16" x14ac:dyDescent="0.3">
      <c r="A84" s="26" t="s">
        <v>290</v>
      </c>
      <c r="C84" s="51">
        <v>13</v>
      </c>
      <c r="D84" s="51">
        <f t="shared" si="8"/>
        <v>325</v>
      </c>
      <c r="E84" s="51">
        <v>8</v>
      </c>
      <c r="F84" s="51">
        <f t="shared" si="9"/>
        <v>200</v>
      </c>
      <c r="G84" s="51">
        <v>17</v>
      </c>
      <c r="H84" s="51">
        <v>22</v>
      </c>
      <c r="I84" s="51">
        <v>14</v>
      </c>
      <c r="J84" s="51">
        <f t="shared" si="10"/>
        <v>441.49</v>
      </c>
      <c r="K84" s="51">
        <v>9</v>
      </c>
      <c r="L84" s="51">
        <f t="shared" si="11"/>
        <v>225</v>
      </c>
      <c r="M84" s="51">
        <v>21</v>
      </c>
      <c r="N84" s="51">
        <v>6</v>
      </c>
      <c r="O84" s="51">
        <v>17</v>
      </c>
      <c r="P84" s="51"/>
    </row>
    <row r="85" spans="1:16" x14ac:dyDescent="0.3">
      <c r="A85" s="26" t="s">
        <v>32</v>
      </c>
      <c r="C85" s="51">
        <v>14</v>
      </c>
      <c r="D85" s="51">
        <f t="shared" si="8"/>
        <v>350</v>
      </c>
      <c r="E85" s="51">
        <v>3</v>
      </c>
      <c r="F85" s="51">
        <f t="shared" si="9"/>
        <v>75</v>
      </c>
      <c r="G85" s="51">
        <v>16</v>
      </c>
      <c r="H85" s="51">
        <v>15</v>
      </c>
      <c r="I85" s="51">
        <v>14</v>
      </c>
      <c r="J85" s="51">
        <f t="shared" si="10"/>
        <v>374.85</v>
      </c>
      <c r="K85" s="51">
        <v>7</v>
      </c>
      <c r="L85" s="51">
        <f t="shared" si="11"/>
        <v>175</v>
      </c>
      <c r="M85" s="51">
        <v>8</v>
      </c>
      <c r="N85" s="51">
        <v>2</v>
      </c>
      <c r="O85" s="51">
        <v>6</v>
      </c>
      <c r="P85" s="51"/>
    </row>
    <row r="86" spans="1:16" x14ac:dyDescent="0.3">
      <c r="A86" s="26" t="s">
        <v>33</v>
      </c>
      <c r="C86" s="51">
        <v>40</v>
      </c>
      <c r="D86" s="51">
        <f t="shared" si="8"/>
        <v>1000</v>
      </c>
      <c r="E86" s="51">
        <v>36</v>
      </c>
      <c r="F86" s="51">
        <f t="shared" si="9"/>
        <v>900</v>
      </c>
      <c r="G86" s="51">
        <v>44</v>
      </c>
      <c r="H86" s="51">
        <v>47</v>
      </c>
      <c r="I86" s="51">
        <v>45</v>
      </c>
      <c r="J86" s="51">
        <f t="shared" si="10"/>
        <v>1132.8800000000001</v>
      </c>
      <c r="K86" s="51">
        <v>37</v>
      </c>
      <c r="L86" s="51">
        <f t="shared" si="11"/>
        <v>925</v>
      </c>
      <c r="M86" s="51">
        <v>40</v>
      </c>
      <c r="N86" s="51">
        <v>36</v>
      </c>
      <c r="O86" s="51">
        <v>61</v>
      </c>
      <c r="P86" s="51"/>
    </row>
    <row r="87" spans="1:16" x14ac:dyDescent="0.3">
      <c r="A87" s="26" t="s">
        <v>291</v>
      </c>
      <c r="C87" s="51">
        <v>13</v>
      </c>
      <c r="D87" s="51">
        <f t="shared" si="8"/>
        <v>325</v>
      </c>
      <c r="E87" s="51">
        <v>5</v>
      </c>
      <c r="F87" s="51">
        <f t="shared" si="9"/>
        <v>125</v>
      </c>
      <c r="G87" s="51">
        <v>14</v>
      </c>
      <c r="H87" s="51">
        <v>11</v>
      </c>
      <c r="I87" s="51">
        <v>5</v>
      </c>
      <c r="J87" s="51">
        <f t="shared" si="10"/>
        <v>249.9</v>
      </c>
      <c r="K87" s="51">
        <v>6</v>
      </c>
      <c r="L87" s="51">
        <f t="shared" si="11"/>
        <v>150</v>
      </c>
      <c r="M87" s="51">
        <v>1</v>
      </c>
      <c r="N87" s="51">
        <v>3</v>
      </c>
      <c r="O87" s="51">
        <v>19</v>
      </c>
      <c r="P87" s="51"/>
    </row>
    <row r="88" spans="1:16" x14ac:dyDescent="0.3">
      <c r="A88" s="26" t="s">
        <v>34</v>
      </c>
      <c r="C88" s="51">
        <v>27</v>
      </c>
      <c r="D88" s="51">
        <f t="shared" si="8"/>
        <v>675</v>
      </c>
      <c r="E88" s="51">
        <v>26</v>
      </c>
      <c r="F88" s="51">
        <f t="shared" si="9"/>
        <v>650</v>
      </c>
      <c r="G88" s="51">
        <v>37</v>
      </c>
      <c r="H88" s="51">
        <v>33</v>
      </c>
      <c r="I88" s="51">
        <v>48</v>
      </c>
      <c r="J88" s="51">
        <f t="shared" si="10"/>
        <v>982.94</v>
      </c>
      <c r="K88" s="51">
        <v>37</v>
      </c>
      <c r="L88" s="51">
        <f t="shared" si="11"/>
        <v>925</v>
      </c>
      <c r="M88" s="51">
        <v>19</v>
      </c>
      <c r="N88" s="51">
        <v>21</v>
      </c>
      <c r="O88" s="51">
        <v>32</v>
      </c>
      <c r="P88" s="51"/>
    </row>
    <row r="89" spans="1:16" x14ac:dyDescent="0.3">
      <c r="A89" s="26" t="s">
        <v>35</v>
      </c>
      <c r="C89" s="51">
        <v>5</v>
      </c>
      <c r="D89" s="51">
        <f t="shared" si="8"/>
        <v>125</v>
      </c>
      <c r="E89" s="51">
        <v>7</v>
      </c>
      <c r="F89" s="51">
        <f t="shared" si="9"/>
        <v>175</v>
      </c>
      <c r="G89" s="51">
        <v>1</v>
      </c>
      <c r="H89" s="51">
        <v>2</v>
      </c>
      <c r="I89" s="51">
        <v>3</v>
      </c>
      <c r="J89" s="51">
        <f t="shared" si="10"/>
        <v>49.980000000000004</v>
      </c>
      <c r="K89" s="51">
        <v>5</v>
      </c>
      <c r="L89" s="51">
        <f t="shared" si="11"/>
        <v>125</v>
      </c>
      <c r="M89" s="51">
        <v>2</v>
      </c>
      <c r="N89" s="51">
        <v>4</v>
      </c>
      <c r="O89" s="51">
        <v>7</v>
      </c>
      <c r="P89" s="51"/>
    </row>
    <row r="90" spans="1:16" x14ac:dyDescent="0.3">
      <c r="A90" s="26" t="s">
        <v>294</v>
      </c>
      <c r="C90" s="51">
        <v>11</v>
      </c>
      <c r="D90" s="51">
        <f t="shared" si="8"/>
        <v>275</v>
      </c>
      <c r="E90" s="51">
        <v>8</v>
      </c>
      <c r="F90" s="51">
        <f t="shared" si="9"/>
        <v>200</v>
      </c>
      <c r="G90" s="51">
        <v>6</v>
      </c>
      <c r="H90" s="51">
        <v>5</v>
      </c>
      <c r="I90" s="51">
        <v>7</v>
      </c>
      <c r="J90" s="51">
        <f t="shared" si="10"/>
        <v>149.94</v>
      </c>
      <c r="K90" s="51">
        <v>8</v>
      </c>
      <c r="L90" s="51">
        <f t="shared" si="11"/>
        <v>200</v>
      </c>
      <c r="M90" s="51">
        <v>6</v>
      </c>
      <c r="N90" s="51">
        <v>2</v>
      </c>
      <c r="O90" s="51">
        <v>10</v>
      </c>
      <c r="P90" s="51"/>
    </row>
    <row r="91" spans="1:16" x14ac:dyDescent="0.3">
      <c r="A91" s="26" t="s">
        <v>292</v>
      </c>
      <c r="C91" s="51">
        <v>25</v>
      </c>
      <c r="D91" s="51">
        <f t="shared" si="8"/>
        <v>625</v>
      </c>
      <c r="E91" s="51">
        <v>36</v>
      </c>
      <c r="F91" s="51">
        <f t="shared" si="9"/>
        <v>900</v>
      </c>
      <c r="G91" s="51">
        <v>40</v>
      </c>
      <c r="H91" s="51">
        <v>38</v>
      </c>
      <c r="I91" s="51">
        <v>38</v>
      </c>
      <c r="J91" s="51">
        <f t="shared" si="10"/>
        <v>966.28</v>
      </c>
      <c r="K91" s="51">
        <v>24</v>
      </c>
      <c r="L91" s="51">
        <f t="shared" si="11"/>
        <v>600</v>
      </c>
      <c r="M91" s="51">
        <v>21</v>
      </c>
      <c r="N91" s="51">
        <v>8</v>
      </c>
      <c r="O91" s="51">
        <v>27</v>
      </c>
      <c r="P91" s="51"/>
    </row>
    <row r="92" spans="1:16" x14ac:dyDescent="0.3">
      <c r="A92" s="26" t="s">
        <v>36</v>
      </c>
      <c r="C92" s="51">
        <v>18</v>
      </c>
      <c r="D92" s="51">
        <f t="shared" si="8"/>
        <v>450</v>
      </c>
      <c r="E92" s="51">
        <v>12</v>
      </c>
      <c r="F92" s="51">
        <f t="shared" si="9"/>
        <v>300</v>
      </c>
      <c r="G92" s="51">
        <v>14</v>
      </c>
      <c r="H92" s="51">
        <v>30</v>
      </c>
      <c r="I92" s="51">
        <v>35</v>
      </c>
      <c r="J92" s="51">
        <f t="shared" si="10"/>
        <v>658.07</v>
      </c>
      <c r="K92" s="51">
        <v>19</v>
      </c>
      <c r="L92" s="51">
        <f t="shared" si="11"/>
        <v>475</v>
      </c>
      <c r="M92" s="51">
        <v>17</v>
      </c>
      <c r="N92" s="51">
        <v>16</v>
      </c>
      <c r="O92" s="51">
        <v>17</v>
      </c>
      <c r="P92" s="51"/>
    </row>
    <row r="93" spans="1:16" x14ac:dyDescent="0.3">
      <c r="A93" s="26" t="s">
        <v>293</v>
      </c>
      <c r="C93" s="51"/>
      <c r="D93" s="51">
        <f t="shared" si="8"/>
        <v>0</v>
      </c>
      <c r="E93" s="51"/>
      <c r="F93" s="51">
        <f t="shared" si="9"/>
        <v>0</v>
      </c>
      <c r="G93" s="51">
        <v>37</v>
      </c>
      <c r="H93" s="51">
        <v>28</v>
      </c>
      <c r="I93" s="51">
        <v>15</v>
      </c>
      <c r="J93" s="51">
        <f t="shared" si="10"/>
        <v>666.4</v>
      </c>
      <c r="K93" s="51">
        <v>16</v>
      </c>
      <c r="L93" s="51">
        <f t="shared" si="11"/>
        <v>400</v>
      </c>
      <c r="M93" s="51">
        <v>5</v>
      </c>
      <c r="N93" s="51">
        <v>7</v>
      </c>
      <c r="O93" s="51">
        <v>29</v>
      </c>
      <c r="P93" s="51"/>
    </row>
    <row r="94" spans="1:16" x14ac:dyDescent="0.3">
      <c r="A94" s="26" t="s">
        <v>37</v>
      </c>
      <c r="C94" s="51">
        <v>109</v>
      </c>
      <c r="D94" s="51">
        <f t="shared" si="8"/>
        <v>2725</v>
      </c>
      <c r="E94" s="51">
        <v>92</v>
      </c>
      <c r="F94" s="51">
        <f t="shared" si="9"/>
        <v>2300</v>
      </c>
      <c r="G94" s="51">
        <v>120</v>
      </c>
      <c r="H94" s="51">
        <v>99</v>
      </c>
      <c r="I94" s="51">
        <v>96</v>
      </c>
      <c r="J94" s="51">
        <f t="shared" si="10"/>
        <v>2623.95</v>
      </c>
      <c r="K94" s="51">
        <v>58</v>
      </c>
      <c r="L94" s="51">
        <f t="shared" si="11"/>
        <v>1450</v>
      </c>
      <c r="M94" s="51">
        <v>60</v>
      </c>
      <c r="N94" s="51">
        <v>56</v>
      </c>
      <c r="O94" s="51">
        <v>137</v>
      </c>
      <c r="P94" s="51"/>
    </row>
    <row r="95" spans="1:16" x14ac:dyDescent="0.3">
      <c r="A95" s="26" t="s">
        <v>296</v>
      </c>
      <c r="C95" s="51">
        <v>25</v>
      </c>
      <c r="D95" s="51">
        <f t="shared" si="8"/>
        <v>625</v>
      </c>
      <c r="E95" s="51">
        <v>27</v>
      </c>
      <c r="F95" s="51">
        <f t="shared" si="9"/>
        <v>675</v>
      </c>
      <c r="G95" s="51">
        <v>17</v>
      </c>
      <c r="H95" s="51">
        <v>17</v>
      </c>
      <c r="I95" s="51">
        <v>17</v>
      </c>
      <c r="J95" s="51">
        <f t="shared" si="10"/>
        <v>424.83</v>
      </c>
      <c r="K95" s="51">
        <v>23</v>
      </c>
      <c r="L95" s="51">
        <f t="shared" si="11"/>
        <v>575</v>
      </c>
      <c r="M95" s="51">
        <v>7</v>
      </c>
      <c r="N95" s="51">
        <v>13</v>
      </c>
      <c r="O95" s="51">
        <v>15</v>
      </c>
      <c r="P95" s="51"/>
    </row>
    <row r="96" spans="1:16" x14ac:dyDescent="0.3">
      <c r="A96" s="26" t="s">
        <v>297</v>
      </c>
      <c r="C96" s="51">
        <v>18</v>
      </c>
      <c r="D96" s="51">
        <f t="shared" si="8"/>
        <v>450</v>
      </c>
      <c r="E96" s="51">
        <v>24</v>
      </c>
      <c r="F96" s="51">
        <f t="shared" si="9"/>
        <v>600</v>
      </c>
      <c r="G96" s="51">
        <v>21</v>
      </c>
      <c r="H96" s="51">
        <v>25</v>
      </c>
      <c r="I96" s="51">
        <v>20</v>
      </c>
      <c r="J96" s="51">
        <f t="shared" si="10"/>
        <v>549.78</v>
      </c>
      <c r="K96" s="51">
        <v>13</v>
      </c>
      <c r="L96" s="51">
        <f t="shared" si="11"/>
        <v>325</v>
      </c>
      <c r="M96" s="51">
        <v>12</v>
      </c>
      <c r="N96" s="51">
        <v>5</v>
      </c>
      <c r="O96" s="51">
        <v>31</v>
      </c>
      <c r="P96" s="51"/>
    </row>
    <row r="97" spans="1:16" x14ac:dyDescent="0.3">
      <c r="A97" s="26" t="s">
        <v>299</v>
      </c>
      <c r="C97" s="51">
        <v>24</v>
      </c>
      <c r="D97" s="51">
        <f t="shared" si="8"/>
        <v>600</v>
      </c>
      <c r="E97" s="51">
        <v>10</v>
      </c>
      <c r="F97" s="51">
        <f t="shared" si="9"/>
        <v>250</v>
      </c>
      <c r="G97" s="51">
        <v>20</v>
      </c>
      <c r="H97" s="51">
        <v>24</v>
      </c>
      <c r="I97" s="51">
        <v>11</v>
      </c>
      <c r="J97" s="51">
        <f t="shared" si="10"/>
        <v>458.15</v>
      </c>
      <c r="K97" s="51">
        <v>7</v>
      </c>
      <c r="L97" s="51">
        <f t="shared" si="11"/>
        <v>175</v>
      </c>
      <c r="M97" s="51">
        <v>11</v>
      </c>
      <c r="N97" s="51">
        <v>10</v>
      </c>
      <c r="O97" s="51">
        <v>20</v>
      </c>
      <c r="P97" s="51"/>
    </row>
    <row r="98" spans="1:16" x14ac:dyDescent="0.3">
      <c r="A98" s="26" t="s">
        <v>223</v>
      </c>
      <c r="C98" s="51">
        <v>12</v>
      </c>
      <c r="D98" s="51">
        <f t="shared" si="8"/>
        <v>300</v>
      </c>
      <c r="E98" s="51">
        <v>20</v>
      </c>
      <c r="F98" s="51">
        <f t="shared" si="9"/>
        <v>500</v>
      </c>
      <c r="G98" s="51">
        <v>24</v>
      </c>
      <c r="H98" s="51">
        <v>13</v>
      </c>
      <c r="I98" s="51">
        <v>19</v>
      </c>
      <c r="J98" s="51">
        <f t="shared" si="10"/>
        <v>466.48</v>
      </c>
      <c r="K98" s="51">
        <v>17</v>
      </c>
      <c r="L98" s="51">
        <f t="shared" si="11"/>
        <v>425</v>
      </c>
      <c r="M98" s="51">
        <v>19</v>
      </c>
      <c r="N98" s="51">
        <v>15</v>
      </c>
      <c r="O98" s="51">
        <v>15</v>
      </c>
      <c r="P98" s="51"/>
    </row>
    <row r="99" spans="1:16" x14ac:dyDescent="0.3">
      <c r="A99" s="26" t="s">
        <v>300</v>
      </c>
      <c r="C99" s="51">
        <v>32</v>
      </c>
      <c r="D99" s="51">
        <f t="shared" ref="D99:D130" si="12">C99*25</f>
        <v>800</v>
      </c>
      <c r="E99" s="51">
        <v>29</v>
      </c>
      <c r="F99" s="51">
        <f t="shared" ref="F99:F130" si="13">E99*25</f>
        <v>725</v>
      </c>
      <c r="G99" s="51">
        <v>28</v>
      </c>
      <c r="H99" s="51">
        <v>35</v>
      </c>
      <c r="I99" s="51">
        <v>27</v>
      </c>
      <c r="J99" s="51">
        <f t="shared" ref="J99:J130" si="14">(G99+H99+I99)*8.33</f>
        <v>749.7</v>
      </c>
      <c r="K99" s="51">
        <v>28</v>
      </c>
      <c r="L99" s="51">
        <f t="shared" ref="L99:L130" si="15">K99*25</f>
        <v>700</v>
      </c>
      <c r="M99" s="51">
        <v>24</v>
      </c>
      <c r="N99" s="51">
        <v>24</v>
      </c>
      <c r="O99" s="51">
        <v>33</v>
      </c>
      <c r="P99" s="51"/>
    </row>
    <row r="100" spans="1:16" x14ac:dyDescent="0.3">
      <c r="A100" s="26" t="s">
        <v>234</v>
      </c>
      <c r="C100" s="51"/>
      <c r="D100" s="51">
        <f t="shared" si="12"/>
        <v>0</v>
      </c>
      <c r="E100" s="51"/>
      <c r="F100" s="51">
        <f t="shared" si="13"/>
        <v>0</v>
      </c>
      <c r="G100" s="51"/>
      <c r="H100" s="51"/>
      <c r="I100" s="51"/>
      <c r="J100" s="51">
        <f t="shared" si="14"/>
        <v>0</v>
      </c>
      <c r="K100" s="51"/>
      <c r="L100" s="51">
        <f t="shared" si="15"/>
        <v>0</v>
      </c>
      <c r="M100" s="51"/>
      <c r="N100" s="51"/>
      <c r="O100" s="51"/>
      <c r="P100" s="51"/>
    </row>
    <row r="101" spans="1:16" ht="28.8" x14ac:dyDescent="0.3">
      <c r="A101" s="26" t="s">
        <v>38</v>
      </c>
      <c r="B101" s="25" t="s">
        <v>324</v>
      </c>
      <c r="C101" s="51">
        <v>904</v>
      </c>
      <c r="D101" s="51">
        <f t="shared" si="12"/>
        <v>22600</v>
      </c>
      <c r="E101" s="51">
        <v>977</v>
      </c>
      <c r="F101" s="51">
        <f t="shared" si="13"/>
        <v>24425</v>
      </c>
      <c r="G101" s="51">
        <v>1357</v>
      </c>
      <c r="H101" s="51">
        <v>1296</v>
      </c>
      <c r="I101" s="51">
        <v>1221</v>
      </c>
      <c r="J101" s="51">
        <f t="shared" si="14"/>
        <v>32270.420000000002</v>
      </c>
      <c r="K101" s="51">
        <v>1233</v>
      </c>
      <c r="L101" s="51">
        <f t="shared" si="15"/>
        <v>30825</v>
      </c>
      <c r="M101" s="51">
        <v>1107</v>
      </c>
      <c r="N101" s="51">
        <v>728</v>
      </c>
      <c r="O101" s="51">
        <v>961</v>
      </c>
      <c r="P101" s="51"/>
    </row>
    <row r="102" spans="1:16" x14ac:dyDescent="0.3">
      <c r="A102" s="26" t="s">
        <v>39</v>
      </c>
      <c r="C102" s="51">
        <v>70</v>
      </c>
      <c r="D102" s="51">
        <f t="shared" si="12"/>
        <v>1750</v>
      </c>
      <c r="E102" s="51">
        <v>64</v>
      </c>
      <c r="F102" s="51">
        <f t="shared" si="13"/>
        <v>1600</v>
      </c>
      <c r="G102" s="51">
        <v>72</v>
      </c>
      <c r="H102" s="51">
        <v>60</v>
      </c>
      <c r="I102" s="51">
        <v>52</v>
      </c>
      <c r="J102" s="51">
        <f t="shared" si="14"/>
        <v>1532.72</v>
      </c>
      <c r="K102" s="51">
        <v>57</v>
      </c>
      <c r="L102" s="51">
        <f t="shared" si="15"/>
        <v>1425</v>
      </c>
      <c r="M102" s="51">
        <v>68</v>
      </c>
      <c r="N102" s="51">
        <v>70</v>
      </c>
      <c r="O102" s="51">
        <v>83</v>
      </c>
      <c r="P102" s="51"/>
    </row>
    <row r="103" spans="1:16" x14ac:dyDescent="0.3">
      <c r="A103" s="26" t="s">
        <v>247</v>
      </c>
      <c r="C103" s="51">
        <v>33</v>
      </c>
      <c r="D103" s="51">
        <f t="shared" si="12"/>
        <v>825</v>
      </c>
      <c r="E103" s="51">
        <v>36</v>
      </c>
      <c r="F103" s="51">
        <f t="shared" si="13"/>
        <v>900</v>
      </c>
      <c r="G103" s="51">
        <v>36</v>
      </c>
      <c r="H103" s="51">
        <v>24</v>
      </c>
      <c r="I103" s="51">
        <v>30</v>
      </c>
      <c r="J103" s="51">
        <f t="shared" si="14"/>
        <v>749.7</v>
      </c>
      <c r="K103" s="51">
        <v>34</v>
      </c>
      <c r="L103" s="51">
        <f t="shared" si="15"/>
        <v>850</v>
      </c>
      <c r="M103" s="51">
        <v>23</v>
      </c>
      <c r="N103" s="51">
        <v>25</v>
      </c>
      <c r="O103" s="51">
        <v>47</v>
      </c>
      <c r="P103" s="51"/>
    </row>
    <row r="104" spans="1:16" x14ac:dyDescent="0.3">
      <c r="A104" s="26" t="s">
        <v>40</v>
      </c>
      <c r="C104" s="51">
        <v>198</v>
      </c>
      <c r="D104" s="51">
        <f t="shared" si="12"/>
        <v>4950</v>
      </c>
      <c r="E104" s="51">
        <v>162</v>
      </c>
      <c r="F104" s="51">
        <f t="shared" si="13"/>
        <v>4050</v>
      </c>
      <c r="G104" s="51">
        <v>247</v>
      </c>
      <c r="H104" s="51">
        <v>208</v>
      </c>
      <c r="I104" s="51">
        <v>191</v>
      </c>
      <c r="J104" s="51">
        <f t="shared" si="14"/>
        <v>5381.18</v>
      </c>
      <c r="K104" s="51">
        <v>229</v>
      </c>
      <c r="L104" s="51">
        <f t="shared" si="15"/>
        <v>5725</v>
      </c>
      <c r="M104" s="51">
        <v>255</v>
      </c>
      <c r="N104" s="51">
        <v>215</v>
      </c>
      <c r="O104" s="51">
        <v>227</v>
      </c>
      <c r="P104" s="51"/>
    </row>
    <row r="105" spans="1:16" x14ac:dyDescent="0.3">
      <c r="A105" s="26" t="s">
        <v>41</v>
      </c>
      <c r="C105" s="51">
        <v>517</v>
      </c>
      <c r="D105" s="51">
        <f t="shared" si="12"/>
        <v>12925</v>
      </c>
      <c r="E105" s="51">
        <v>536</v>
      </c>
      <c r="F105" s="51">
        <f t="shared" si="13"/>
        <v>13400</v>
      </c>
      <c r="G105" s="51">
        <v>964</v>
      </c>
      <c r="H105" s="51">
        <v>819</v>
      </c>
      <c r="I105" s="51">
        <v>816</v>
      </c>
      <c r="J105" s="51">
        <f t="shared" si="14"/>
        <v>21649.670000000002</v>
      </c>
      <c r="K105" s="51">
        <v>850</v>
      </c>
      <c r="L105" s="51">
        <f t="shared" si="15"/>
        <v>21250</v>
      </c>
      <c r="M105" s="51">
        <v>782</v>
      </c>
      <c r="N105" s="51">
        <v>675</v>
      </c>
      <c r="O105" s="51">
        <v>771</v>
      </c>
      <c r="P105" s="51"/>
    </row>
    <row r="106" spans="1:16" x14ac:dyDescent="0.3">
      <c r="A106" s="26" t="s">
        <v>42</v>
      </c>
      <c r="C106" s="51">
        <v>507</v>
      </c>
      <c r="D106" s="51">
        <f t="shared" si="12"/>
        <v>12675</v>
      </c>
      <c r="E106" s="51">
        <v>465</v>
      </c>
      <c r="F106" s="51">
        <f t="shared" si="13"/>
        <v>11625</v>
      </c>
      <c r="G106" s="51">
        <v>601</v>
      </c>
      <c r="H106" s="51">
        <v>516</v>
      </c>
      <c r="I106" s="51">
        <v>544</v>
      </c>
      <c r="J106" s="51">
        <f t="shared" si="14"/>
        <v>13836.130000000001</v>
      </c>
      <c r="K106" s="51">
        <v>525</v>
      </c>
      <c r="L106" s="51">
        <f t="shared" si="15"/>
        <v>13125</v>
      </c>
      <c r="M106" s="51">
        <v>614</v>
      </c>
      <c r="N106" s="51">
        <v>372</v>
      </c>
      <c r="O106" s="51">
        <v>603</v>
      </c>
      <c r="P106" s="51"/>
    </row>
    <row r="107" spans="1:16" x14ac:dyDescent="0.3">
      <c r="A107" s="26" t="s">
        <v>232</v>
      </c>
      <c r="C107" s="51">
        <v>9</v>
      </c>
      <c r="D107" s="51">
        <f t="shared" si="12"/>
        <v>225</v>
      </c>
      <c r="E107" s="51">
        <v>21</v>
      </c>
      <c r="F107" s="51">
        <f t="shared" si="13"/>
        <v>525</v>
      </c>
      <c r="G107" s="51">
        <v>30</v>
      </c>
      <c r="H107" s="51">
        <v>17</v>
      </c>
      <c r="I107" s="51">
        <v>18</v>
      </c>
      <c r="J107" s="51">
        <f t="shared" si="14"/>
        <v>541.45000000000005</v>
      </c>
      <c r="K107" s="51">
        <v>27</v>
      </c>
      <c r="L107" s="51">
        <f t="shared" si="15"/>
        <v>675</v>
      </c>
      <c r="M107" s="51">
        <v>28</v>
      </c>
      <c r="N107" s="51">
        <v>0</v>
      </c>
      <c r="O107" s="51">
        <v>15</v>
      </c>
      <c r="P107" s="51"/>
    </row>
    <row r="108" spans="1:16" x14ac:dyDescent="0.3">
      <c r="A108" s="26" t="s">
        <v>253</v>
      </c>
      <c r="C108" s="51">
        <v>302</v>
      </c>
      <c r="D108" s="51">
        <f t="shared" si="12"/>
        <v>7550</v>
      </c>
      <c r="E108" s="51">
        <v>339</v>
      </c>
      <c r="F108" s="51">
        <f t="shared" si="13"/>
        <v>8475</v>
      </c>
      <c r="G108" s="51">
        <v>348</v>
      </c>
      <c r="H108" s="51">
        <v>357</v>
      </c>
      <c r="I108" s="51">
        <v>306</v>
      </c>
      <c r="J108" s="51">
        <f t="shared" si="14"/>
        <v>8421.6299999999992</v>
      </c>
      <c r="K108" s="51">
        <v>298</v>
      </c>
      <c r="L108" s="51">
        <f t="shared" si="15"/>
        <v>7450</v>
      </c>
      <c r="M108" s="51">
        <v>240</v>
      </c>
      <c r="N108" s="51">
        <v>176</v>
      </c>
      <c r="O108" s="51">
        <v>358</v>
      </c>
      <c r="P108" s="51"/>
    </row>
    <row r="109" spans="1:16" x14ac:dyDescent="0.3">
      <c r="A109" s="26" t="s">
        <v>256</v>
      </c>
      <c r="C109" s="51">
        <v>175</v>
      </c>
      <c r="D109" s="51">
        <f t="shared" si="12"/>
        <v>4375</v>
      </c>
      <c r="E109" s="51">
        <v>180</v>
      </c>
      <c r="F109" s="51">
        <f t="shared" si="13"/>
        <v>4500</v>
      </c>
      <c r="G109" s="51">
        <v>237</v>
      </c>
      <c r="H109" s="51">
        <v>230</v>
      </c>
      <c r="I109" s="51">
        <v>201</v>
      </c>
      <c r="J109" s="51">
        <f t="shared" si="14"/>
        <v>5564.44</v>
      </c>
      <c r="K109" s="51">
        <v>188</v>
      </c>
      <c r="L109" s="51">
        <f t="shared" si="15"/>
        <v>4700</v>
      </c>
      <c r="M109" s="51">
        <v>168</v>
      </c>
      <c r="N109" s="51">
        <v>131</v>
      </c>
      <c r="O109" s="51">
        <v>279</v>
      </c>
      <c r="P109" s="51"/>
    </row>
    <row r="110" spans="1:16" x14ac:dyDescent="0.3">
      <c r="A110" s="26" t="s">
        <v>43</v>
      </c>
      <c r="C110" s="51">
        <v>347</v>
      </c>
      <c r="D110" s="51">
        <f t="shared" si="12"/>
        <v>8675</v>
      </c>
      <c r="E110" s="51">
        <v>363</v>
      </c>
      <c r="F110" s="51">
        <f t="shared" si="13"/>
        <v>9075</v>
      </c>
      <c r="G110" s="51">
        <v>647</v>
      </c>
      <c r="H110" s="51">
        <v>499</v>
      </c>
      <c r="I110" s="51">
        <v>552</v>
      </c>
      <c r="J110" s="51">
        <f t="shared" si="14"/>
        <v>14144.34</v>
      </c>
      <c r="K110" s="51">
        <v>368</v>
      </c>
      <c r="L110" s="51">
        <f t="shared" si="15"/>
        <v>9200</v>
      </c>
      <c r="M110" s="51">
        <v>367</v>
      </c>
      <c r="N110" s="51">
        <v>332</v>
      </c>
      <c r="O110" s="51">
        <v>327</v>
      </c>
      <c r="P110" s="51"/>
    </row>
    <row r="111" spans="1:16" x14ac:dyDescent="0.3">
      <c r="A111" s="26" t="s">
        <v>44</v>
      </c>
      <c r="C111" s="51">
        <v>1148</v>
      </c>
      <c r="D111" s="51">
        <f t="shared" si="12"/>
        <v>28700</v>
      </c>
      <c r="E111" s="51">
        <v>1169</v>
      </c>
      <c r="F111" s="51">
        <f t="shared" si="13"/>
        <v>29225</v>
      </c>
      <c r="G111" s="51">
        <v>1589</v>
      </c>
      <c r="H111" s="51">
        <v>1481</v>
      </c>
      <c r="I111" s="51">
        <v>1419</v>
      </c>
      <c r="J111" s="51">
        <f t="shared" si="14"/>
        <v>37393.370000000003</v>
      </c>
      <c r="K111" s="51">
        <v>1585</v>
      </c>
      <c r="L111" s="51">
        <f t="shared" si="15"/>
        <v>39625</v>
      </c>
      <c r="M111" s="51">
        <v>724</v>
      </c>
      <c r="N111" s="51">
        <v>459</v>
      </c>
      <c r="O111" s="51">
        <v>1530</v>
      </c>
      <c r="P111" s="51"/>
    </row>
    <row r="112" spans="1:16" x14ac:dyDescent="0.3">
      <c r="A112" s="26" t="s">
        <v>267</v>
      </c>
      <c r="C112" s="51"/>
      <c r="D112" s="51">
        <f t="shared" si="12"/>
        <v>0</v>
      </c>
      <c r="E112" s="51"/>
      <c r="F112" s="51">
        <f t="shared" si="13"/>
        <v>0</v>
      </c>
      <c r="G112" s="51"/>
      <c r="H112" s="51"/>
      <c r="I112" s="51"/>
      <c r="J112" s="51">
        <f t="shared" si="14"/>
        <v>0</v>
      </c>
      <c r="K112" s="51"/>
      <c r="L112" s="51">
        <f t="shared" si="15"/>
        <v>0</v>
      </c>
      <c r="M112" s="51">
        <v>375</v>
      </c>
      <c r="N112" s="51">
        <v>332</v>
      </c>
      <c r="O112" s="51"/>
      <c r="P112" s="51"/>
    </row>
    <row r="113" spans="1:16" x14ac:dyDescent="0.3">
      <c r="A113" s="26" t="s">
        <v>45</v>
      </c>
      <c r="C113" s="51">
        <v>711</v>
      </c>
      <c r="D113" s="51">
        <f t="shared" si="12"/>
        <v>17775</v>
      </c>
      <c r="E113" s="51">
        <v>712</v>
      </c>
      <c r="F113" s="51">
        <f t="shared" si="13"/>
        <v>17800</v>
      </c>
      <c r="G113" s="51">
        <v>1002</v>
      </c>
      <c r="H113" s="51">
        <v>786</v>
      </c>
      <c r="I113" s="51">
        <v>929</v>
      </c>
      <c r="J113" s="51">
        <f t="shared" si="14"/>
        <v>22632.61</v>
      </c>
      <c r="K113" s="51">
        <v>937</v>
      </c>
      <c r="L113" s="51">
        <f t="shared" si="15"/>
        <v>23425</v>
      </c>
      <c r="M113" s="51">
        <v>443</v>
      </c>
      <c r="N113" s="51">
        <v>267</v>
      </c>
      <c r="O113" s="51">
        <v>757</v>
      </c>
      <c r="P113" s="51"/>
    </row>
    <row r="114" spans="1:16" x14ac:dyDescent="0.3">
      <c r="A114" s="26" t="s">
        <v>46</v>
      </c>
      <c r="C114" s="51">
        <v>519</v>
      </c>
      <c r="D114" s="51">
        <f t="shared" si="12"/>
        <v>12975</v>
      </c>
      <c r="E114" s="51">
        <v>571</v>
      </c>
      <c r="F114" s="51">
        <f t="shared" si="13"/>
        <v>14275</v>
      </c>
      <c r="G114" s="51">
        <v>881</v>
      </c>
      <c r="H114" s="51">
        <v>771</v>
      </c>
      <c r="I114" s="51">
        <v>775</v>
      </c>
      <c r="J114" s="51">
        <f t="shared" si="14"/>
        <v>20216.91</v>
      </c>
      <c r="K114" s="51">
        <v>761</v>
      </c>
      <c r="L114" s="51">
        <f t="shared" si="15"/>
        <v>19025</v>
      </c>
      <c r="M114" s="51">
        <v>736</v>
      </c>
      <c r="N114" s="51">
        <v>598</v>
      </c>
      <c r="O114" s="51">
        <v>655</v>
      </c>
      <c r="P114" s="51"/>
    </row>
    <row r="115" spans="1:16" x14ac:dyDescent="0.3">
      <c r="A115" s="26" t="s">
        <v>295</v>
      </c>
      <c r="C115" s="51">
        <v>634</v>
      </c>
      <c r="D115" s="51">
        <f t="shared" si="12"/>
        <v>15850</v>
      </c>
      <c r="E115" s="51">
        <v>611</v>
      </c>
      <c r="F115" s="51">
        <f t="shared" si="13"/>
        <v>15275</v>
      </c>
      <c r="G115" s="51">
        <v>746</v>
      </c>
      <c r="H115" s="51">
        <v>728</v>
      </c>
      <c r="I115" s="51">
        <v>681</v>
      </c>
      <c r="J115" s="51">
        <f t="shared" si="14"/>
        <v>17951.150000000001</v>
      </c>
      <c r="K115" s="51">
        <v>663</v>
      </c>
      <c r="L115" s="51">
        <f t="shared" si="15"/>
        <v>16575</v>
      </c>
      <c r="M115" s="51">
        <v>681</v>
      </c>
      <c r="N115" s="51">
        <v>510</v>
      </c>
      <c r="O115" s="51">
        <v>747</v>
      </c>
      <c r="P115" s="51"/>
    </row>
    <row r="116" spans="1:16" x14ac:dyDescent="0.3">
      <c r="A116" s="26" t="s">
        <v>298</v>
      </c>
      <c r="C116" s="51">
        <v>80</v>
      </c>
      <c r="D116" s="51">
        <f t="shared" si="12"/>
        <v>2000</v>
      </c>
      <c r="E116" s="51">
        <v>133</v>
      </c>
      <c r="F116" s="51">
        <f t="shared" si="13"/>
        <v>3325</v>
      </c>
      <c r="G116" s="51">
        <v>216</v>
      </c>
      <c r="H116" s="51">
        <v>250</v>
      </c>
      <c r="I116" s="51">
        <v>240</v>
      </c>
      <c r="J116" s="51">
        <f t="shared" si="14"/>
        <v>5880.9800000000005</v>
      </c>
      <c r="K116" s="51">
        <v>261</v>
      </c>
      <c r="L116" s="51">
        <f t="shared" si="15"/>
        <v>6525</v>
      </c>
      <c r="M116" s="51">
        <v>161</v>
      </c>
      <c r="N116" s="51">
        <v>192</v>
      </c>
      <c r="O116" s="51">
        <v>81</v>
      </c>
      <c r="P116" s="51"/>
    </row>
    <row r="117" spans="1:16" x14ac:dyDescent="0.3">
      <c r="A117" s="26" t="s">
        <v>222</v>
      </c>
      <c r="C117" s="51">
        <v>18</v>
      </c>
      <c r="D117" s="51">
        <f t="shared" si="12"/>
        <v>450</v>
      </c>
      <c r="E117" s="51">
        <v>16</v>
      </c>
      <c r="F117" s="51">
        <f t="shared" si="13"/>
        <v>400</v>
      </c>
      <c r="G117" s="51">
        <v>26</v>
      </c>
      <c r="H117" s="51">
        <v>27</v>
      </c>
      <c r="I117" s="51">
        <v>25</v>
      </c>
      <c r="J117" s="51">
        <f t="shared" si="14"/>
        <v>649.74</v>
      </c>
      <c r="K117" s="51">
        <v>20</v>
      </c>
      <c r="L117" s="51">
        <f t="shared" si="15"/>
        <v>500</v>
      </c>
      <c r="M117" s="51">
        <v>26</v>
      </c>
      <c r="N117" s="51">
        <v>14</v>
      </c>
      <c r="O117" s="51">
        <v>36</v>
      </c>
      <c r="P117" s="51"/>
    </row>
    <row r="118" spans="1:16" x14ac:dyDescent="0.3">
      <c r="A118" s="26" t="s">
        <v>227</v>
      </c>
      <c r="C118" s="51"/>
      <c r="D118" s="51">
        <f t="shared" si="12"/>
        <v>0</v>
      </c>
      <c r="E118" s="51"/>
      <c r="F118" s="51">
        <f t="shared" si="13"/>
        <v>0</v>
      </c>
      <c r="G118" s="51"/>
      <c r="H118" s="51"/>
      <c r="I118" s="51"/>
      <c r="J118" s="51">
        <f t="shared" si="14"/>
        <v>0</v>
      </c>
      <c r="K118" s="51"/>
      <c r="L118" s="51">
        <f t="shared" si="15"/>
        <v>0</v>
      </c>
      <c r="M118" s="51"/>
      <c r="N118" s="51"/>
      <c r="O118" s="51"/>
      <c r="P118" s="51"/>
    </row>
    <row r="119" spans="1:16" x14ac:dyDescent="0.3">
      <c r="A119" s="26" t="s">
        <v>71</v>
      </c>
      <c r="C119" s="51"/>
      <c r="D119" s="51">
        <f t="shared" si="12"/>
        <v>0</v>
      </c>
      <c r="E119" s="51"/>
      <c r="F119" s="51">
        <f t="shared" si="13"/>
        <v>0</v>
      </c>
      <c r="G119" s="51"/>
      <c r="H119" s="51"/>
      <c r="I119" s="51"/>
      <c r="J119" s="51">
        <f t="shared" si="14"/>
        <v>0</v>
      </c>
      <c r="K119" s="51"/>
      <c r="L119" s="51">
        <f t="shared" si="15"/>
        <v>0</v>
      </c>
      <c r="M119" s="51"/>
      <c r="N119" s="51"/>
      <c r="O119" s="51"/>
      <c r="P119" s="51"/>
    </row>
    <row r="120" spans="1:16" x14ac:dyDescent="0.3">
      <c r="A120" s="26" t="s">
        <v>72</v>
      </c>
      <c r="C120" s="51"/>
      <c r="D120" s="51">
        <f t="shared" si="12"/>
        <v>0</v>
      </c>
      <c r="E120" s="51"/>
      <c r="F120" s="51">
        <f t="shared" si="13"/>
        <v>0</v>
      </c>
      <c r="G120" s="51"/>
      <c r="H120" s="51"/>
      <c r="I120" s="51"/>
      <c r="J120" s="51">
        <f t="shared" si="14"/>
        <v>0</v>
      </c>
      <c r="K120" s="51"/>
      <c r="L120" s="51">
        <f t="shared" si="15"/>
        <v>0</v>
      </c>
      <c r="M120" s="51"/>
      <c r="N120" s="51"/>
      <c r="O120" s="51"/>
      <c r="P120" s="51"/>
    </row>
    <row r="121" spans="1:16" x14ac:dyDescent="0.3">
      <c r="A121" s="26" t="s">
        <v>228</v>
      </c>
      <c r="C121" s="51"/>
      <c r="D121" s="51">
        <f t="shared" si="12"/>
        <v>0</v>
      </c>
      <c r="E121" s="51"/>
      <c r="F121" s="51">
        <f t="shared" si="13"/>
        <v>0</v>
      </c>
      <c r="G121" s="51"/>
      <c r="H121" s="51"/>
      <c r="I121" s="51"/>
      <c r="J121" s="51">
        <f t="shared" si="14"/>
        <v>0</v>
      </c>
      <c r="K121" s="51"/>
      <c r="L121" s="51">
        <f t="shared" si="15"/>
        <v>0</v>
      </c>
      <c r="M121" s="51"/>
      <c r="N121" s="51"/>
      <c r="O121" s="51"/>
      <c r="P121" s="51"/>
    </row>
    <row r="122" spans="1:16" x14ac:dyDescent="0.3">
      <c r="A122" s="26" t="s">
        <v>229</v>
      </c>
      <c r="C122" s="51"/>
      <c r="D122" s="51">
        <f t="shared" si="12"/>
        <v>0</v>
      </c>
      <c r="E122" s="51"/>
      <c r="F122" s="51">
        <f t="shared" si="13"/>
        <v>0</v>
      </c>
      <c r="G122" s="51"/>
      <c r="H122" s="51"/>
      <c r="I122" s="51"/>
      <c r="J122" s="51">
        <f t="shared" si="14"/>
        <v>0</v>
      </c>
      <c r="K122" s="51"/>
      <c r="L122" s="51">
        <f t="shared" si="15"/>
        <v>0</v>
      </c>
      <c r="M122" s="51"/>
      <c r="N122" s="51"/>
      <c r="O122" s="51"/>
      <c r="P122" s="51"/>
    </row>
    <row r="123" spans="1:16" x14ac:dyDescent="0.3">
      <c r="A123" s="26" t="s">
        <v>73</v>
      </c>
      <c r="C123" s="51"/>
      <c r="D123" s="51">
        <f t="shared" si="12"/>
        <v>0</v>
      </c>
      <c r="E123" s="51"/>
      <c r="F123" s="51">
        <f t="shared" si="13"/>
        <v>0</v>
      </c>
      <c r="G123" s="51"/>
      <c r="H123" s="51"/>
      <c r="I123" s="51"/>
      <c r="J123" s="51">
        <f t="shared" si="14"/>
        <v>0</v>
      </c>
      <c r="K123" s="51"/>
      <c r="L123" s="51">
        <f t="shared" si="15"/>
        <v>0</v>
      </c>
      <c r="M123" s="51"/>
      <c r="N123" s="51"/>
      <c r="O123" s="51"/>
      <c r="P123" s="51"/>
    </row>
    <row r="124" spans="1:16" x14ac:dyDescent="0.3">
      <c r="A124" s="26" t="s">
        <v>74</v>
      </c>
      <c r="C124" s="51"/>
      <c r="D124" s="51">
        <f t="shared" si="12"/>
        <v>0</v>
      </c>
      <c r="E124" s="51"/>
      <c r="F124" s="51">
        <f t="shared" si="13"/>
        <v>0</v>
      </c>
      <c r="G124" s="51"/>
      <c r="H124" s="51"/>
      <c r="I124" s="51"/>
      <c r="J124" s="51">
        <f t="shared" si="14"/>
        <v>0</v>
      </c>
      <c r="K124" s="51"/>
      <c r="L124" s="51">
        <f t="shared" si="15"/>
        <v>0</v>
      </c>
      <c r="M124" s="51"/>
      <c r="N124" s="51"/>
      <c r="O124" s="51"/>
      <c r="P124" s="51"/>
    </row>
    <row r="125" spans="1:16" x14ac:dyDescent="0.3">
      <c r="A125" s="26" t="s">
        <v>235</v>
      </c>
      <c r="C125" s="51"/>
      <c r="D125" s="51">
        <f t="shared" si="12"/>
        <v>0</v>
      </c>
      <c r="E125" s="51"/>
      <c r="F125" s="51">
        <f t="shared" si="13"/>
        <v>0</v>
      </c>
      <c r="G125" s="51"/>
      <c r="H125" s="51"/>
      <c r="I125" s="51"/>
      <c r="J125" s="51">
        <f t="shared" si="14"/>
        <v>0</v>
      </c>
      <c r="K125" s="51"/>
      <c r="L125" s="51">
        <f t="shared" si="15"/>
        <v>0</v>
      </c>
      <c r="M125" s="51"/>
      <c r="N125" s="51"/>
      <c r="O125" s="51"/>
      <c r="P125" s="51"/>
    </row>
    <row r="126" spans="1:16" x14ac:dyDescent="0.3">
      <c r="A126" s="26" t="s">
        <v>236</v>
      </c>
      <c r="C126" s="51"/>
      <c r="D126" s="51">
        <f t="shared" si="12"/>
        <v>0</v>
      </c>
      <c r="E126" s="51"/>
      <c r="F126" s="51">
        <f t="shared" si="13"/>
        <v>0</v>
      </c>
      <c r="G126" s="51"/>
      <c r="H126" s="51"/>
      <c r="I126" s="51"/>
      <c r="J126" s="51">
        <f t="shared" si="14"/>
        <v>0</v>
      </c>
      <c r="K126" s="51"/>
      <c r="L126" s="51">
        <f t="shared" si="15"/>
        <v>0</v>
      </c>
      <c r="M126" s="51"/>
      <c r="N126" s="51"/>
      <c r="O126" s="51"/>
      <c r="P126" s="51"/>
    </row>
    <row r="127" spans="1:16" x14ac:dyDescent="0.3">
      <c r="A127" s="26" t="s">
        <v>301</v>
      </c>
      <c r="C127" s="51"/>
      <c r="D127" s="51">
        <f t="shared" si="12"/>
        <v>0</v>
      </c>
      <c r="E127" s="51"/>
      <c r="F127" s="51">
        <f t="shared" si="13"/>
        <v>0</v>
      </c>
      <c r="G127" s="51"/>
      <c r="H127" s="51"/>
      <c r="I127" s="51"/>
      <c r="J127" s="51">
        <f t="shared" si="14"/>
        <v>0</v>
      </c>
      <c r="K127" s="51"/>
      <c r="L127" s="51">
        <f t="shared" si="15"/>
        <v>0</v>
      </c>
      <c r="M127" s="51"/>
      <c r="N127" s="51"/>
      <c r="O127" s="51"/>
      <c r="P127" s="51"/>
    </row>
    <row r="128" spans="1:16" ht="43.2" x14ac:dyDescent="0.3">
      <c r="A128" s="26" t="s">
        <v>243</v>
      </c>
      <c r="B128" s="25" t="s">
        <v>382</v>
      </c>
      <c r="C128" s="51"/>
      <c r="D128" s="51">
        <f t="shared" si="12"/>
        <v>0</v>
      </c>
      <c r="E128" s="51"/>
      <c r="F128" s="51">
        <f t="shared" si="13"/>
        <v>0</v>
      </c>
      <c r="G128" s="51"/>
      <c r="H128" s="51"/>
      <c r="I128" s="51"/>
      <c r="J128" s="51">
        <f t="shared" si="14"/>
        <v>0</v>
      </c>
      <c r="K128" s="51">
        <v>184</v>
      </c>
      <c r="L128" s="51">
        <f t="shared" si="15"/>
        <v>4600</v>
      </c>
      <c r="M128" s="51">
        <v>150</v>
      </c>
      <c r="N128" s="51">
        <v>151</v>
      </c>
      <c r="O128" s="51"/>
      <c r="P128" s="51"/>
    </row>
    <row r="129" spans="1:16" x14ac:dyDescent="0.3">
      <c r="A129" s="26" t="s">
        <v>221</v>
      </c>
      <c r="C129" s="51">
        <v>106</v>
      </c>
      <c r="D129" s="51">
        <f t="shared" si="12"/>
        <v>2650</v>
      </c>
      <c r="E129" s="51">
        <v>123</v>
      </c>
      <c r="F129" s="51">
        <f t="shared" si="13"/>
        <v>3075</v>
      </c>
      <c r="G129" s="51">
        <v>213</v>
      </c>
      <c r="H129" s="51">
        <v>263</v>
      </c>
      <c r="I129" s="51">
        <v>222</v>
      </c>
      <c r="J129" s="51">
        <f t="shared" si="14"/>
        <v>5814.34</v>
      </c>
      <c r="K129" s="51">
        <v>209</v>
      </c>
      <c r="L129" s="51">
        <f t="shared" si="15"/>
        <v>5225</v>
      </c>
      <c r="M129" s="51">
        <v>197</v>
      </c>
      <c r="N129" s="51">
        <v>183</v>
      </c>
      <c r="O129" s="51">
        <v>171</v>
      </c>
      <c r="P129" s="51"/>
    </row>
    <row r="130" spans="1:16" x14ac:dyDescent="0.3">
      <c r="A130" s="26" t="s">
        <v>220</v>
      </c>
      <c r="C130" s="51"/>
      <c r="D130" s="51">
        <f t="shared" si="12"/>
        <v>0</v>
      </c>
      <c r="E130" s="51"/>
      <c r="F130" s="51">
        <f t="shared" si="13"/>
        <v>0</v>
      </c>
      <c r="G130" s="51"/>
      <c r="H130" s="51"/>
      <c r="I130" s="51"/>
      <c r="J130" s="51">
        <f t="shared" si="14"/>
        <v>0</v>
      </c>
      <c r="K130" s="51">
        <v>576</v>
      </c>
      <c r="L130" s="51">
        <f t="shared" si="15"/>
        <v>14400</v>
      </c>
      <c r="M130" s="51">
        <v>763</v>
      </c>
      <c r="N130" s="51">
        <v>589</v>
      </c>
      <c r="O130" s="51"/>
      <c r="P130" s="51"/>
    </row>
    <row r="131" spans="1:16" x14ac:dyDescent="0.3">
      <c r="A131" s="26" t="s">
        <v>257</v>
      </c>
      <c r="C131" s="51">
        <v>2057</v>
      </c>
      <c r="D131" s="51">
        <f t="shared" ref="D131:D162" si="16">C131*25</f>
        <v>51425</v>
      </c>
      <c r="E131" s="51">
        <v>1893</v>
      </c>
      <c r="F131" s="51">
        <f t="shared" ref="F131:F162" si="17">E131*25</f>
        <v>47325</v>
      </c>
      <c r="G131" s="51">
        <v>2750</v>
      </c>
      <c r="H131" s="51">
        <v>2257</v>
      </c>
      <c r="I131" s="51">
        <v>2543</v>
      </c>
      <c r="J131" s="51">
        <f t="shared" ref="J131:J162" si="18">(G131+H131+I131)*8.33</f>
        <v>62891.5</v>
      </c>
      <c r="K131" s="51">
        <v>1009</v>
      </c>
      <c r="L131" s="51">
        <f t="shared" ref="L131:L162" si="19">K131*25</f>
        <v>25225</v>
      </c>
      <c r="M131" s="51">
        <v>995</v>
      </c>
      <c r="N131" s="51">
        <v>374</v>
      </c>
      <c r="O131" s="51">
        <v>2187</v>
      </c>
      <c r="P131" s="51"/>
    </row>
    <row r="132" spans="1:16" x14ac:dyDescent="0.3">
      <c r="A132" s="26" t="s">
        <v>261</v>
      </c>
      <c r="C132" s="51"/>
      <c r="D132" s="51">
        <f t="shared" si="16"/>
        <v>0</v>
      </c>
      <c r="E132" s="51"/>
      <c r="F132" s="51">
        <f t="shared" si="17"/>
        <v>0</v>
      </c>
      <c r="G132" s="51"/>
      <c r="H132" s="51"/>
      <c r="I132" s="51"/>
      <c r="J132" s="51">
        <f t="shared" si="18"/>
        <v>0</v>
      </c>
      <c r="K132" s="51"/>
      <c r="L132" s="51">
        <f t="shared" si="19"/>
        <v>0</v>
      </c>
      <c r="M132" s="51">
        <v>520</v>
      </c>
      <c r="N132" s="51">
        <v>365</v>
      </c>
      <c r="O132" s="51"/>
      <c r="P132" s="51"/>
    </row>
    <row r="133" spans="1:16" x14ac:dyDescent="0.3">
      <c r="A133" s="26" t="s">
        <v>262</v>
      </c>
      <c r="C133" s="51"/>
      <c r="D133" s="51">
        <f t="shared" si="16"/>
        <v>0</v>
      </c>
      <c r="E133" s="51"/>
      <c r="F133" s="51">
        <f t="shared" si="17"/>
        <v>0</v>
      </c>
      <c r="G133" s="51"/>
      <c r="H133" s="51"/>
      <c r="I133" s="51"/>
      <c r="J133" s="51">
        <f t="shared" si="18"/>
        <v>0</v>
      </c>
      <c r="K133" s="51"/>
      <c r="L133" s="51">
        <f t="shared" si="19"/>
        <v>0</v>
      </c>
      <c r="M133" s="51">
        <v>618</v>
      </c>
      <c r="N133" s="51">
        <v>508</v>
      </c>
      <c r="O133" s="51"/>
      <c r="P133" s="51"/>
    </row>
    <row r="134" spans="1:16" x14ac:dyDescent="0.3">
      <c r="A134" s="26" t="s">
        <v>263</v>
      </c>
      <c r="C134" s="51"/>
      <c r="D134" s="51">
        <f t="shared" si="16"/>
        <v>0</v>
      </c>
      <c r="E134" s="51"/>
      <c r="F134" s="51">
        <f t="shared" si="17"/>
        <v>0</v>
      </c>
      <c r="G134" s="51"/>
      <c r="H134" s="51"/>
      <c r="I134" s="51"/>
      <c r="J134" s="51">
        <f t="shared" si="18"/>
        <v>0</v>
      </c>
      <c r="K134" s="51"/>
      <c r="L134" s="51">
        <f t="shared" si="19"/>
        <v>0</v>
      </c>
      <c r="M134" s="51">
        <v>259</v>
      </c>
      <c r="N134" s="51">
        <v>373</v>
      </c>
      <c r="O134" s="51"/>
      <c r="P134" s="51"/>
    </row>
    <row r="135" spans="1:16" x14ac:dyDescent="0.3">
      <c r="A135" s="26" t="s">
        <v>47</v>
      </c>
      <c r="C135" s="51">
        <v>1298</v>
      </c>
      <c r="D135" s="51">
        <f t="shared" si="16"/>
        <v>32450</v>
      </c>
      <c r="E135" s="51">
        <v>1205</v>
      </c>
      <c r="F135" s="51">
        <f t="shared" si="17"/>
        <v>30125</v>
      </c>
      <c r="G135" s="51">
        <v>1737</v>
      </c>
      <c r="H135" s="51">
        <v>1747</v>
      </c>
      <c r="I135" s="51">
        <v>1698</v>
      </c>
      <c r="J135" s="51">
        <f t="shared" si="18"/>
        <v>43166.06</v>
      </c>
      <c r="K135" s="51">
        <v>945</v>
      </c>
      <c r="L135" s="51">
        <f t="shared" si="19"/>
        <v>23625</v>
      </c>
      <c r="M135" s="51">
        <v>985</v>
      </c>
      <c r="N135" s="51">
        <v>912</v>
      </c>
      <c r="O135" s="51">
        <v>1515</v>
      </c>
      <c r="P135" s="51"/>
    </row>
    <row r="136" spans="1:16" x14ac:dyDescent="0.3">
      <c r="A136" s="26" t="s">
        <v>48</v>
      </c>
      <c r="C136" s="51">
        <v>336</v>
      </c>
      <c r="D136" s="51">
        <f t="shared" si="16"/>
        <v>8400</v>
      </c>
      <c r="E136" s="51">
        <v>342</v>
      </c>
      <c r="F136" s="51">
        <f t="shared" si="17"/>
        <v>8550</v>
      </c>
      <c r="G136" s="51">
        <v>510</v>
      </c>
      <c r="H136" s="51">
        <v>413</v>
      </c>
      <c r="I136" s="51">
        <v>458</v>
      </c>
      <c r="J136" s="51">
        <f t="shared" si="18"/>
        <v>11503.73</v>
      </c>
      <c r="K136" s="51">
        <v>608</v>
      </c>
      <c r="L136" s="51">
        <f t="shared" si="19"/>
        <v>15200</v>
      </c>
      <c r="M136" s="51">
        <v>510</v>
      </c>
      <c r="N136" s="51">
        <v>465</v>
      </c>
      <c r="O136" s="51">
        <v>454</v>
      </c>
      <c r="P136" s="51"/>
    </row>
    <row r="137" spans="1:16" x14ac:dyDescent="0.3">
      <c r="A137" s="26" t="s">
        <v>49</v>
      </c>
      <c r="C137" s="51">
        <v>117</v>
      </c>
      <c r="D137" s="51">
        <f t="shared" si="16"/>
        <v>2925</v>
      </c>
      <c r="E137" s="51">
        <v>120</v>
      </c>
      <c r="F137" s="51">
        <f t="shared" si="17"/>
        <v>3000</v>
      </c>
      <c r="G137" s="51">
        <v>177</v>
      </c>
      <c r="H137" s="51">
        <v>173</v>
      </c>
      <c r="I137" s="51">
        <v>172</v>
      </c>
      <c r="J137" s="51">
        <f t="shared" si="18"/>
        <v>4348.26</v>
      </c>
      <c r="K137" s="51">
        <v>188</v>
      </c>
      <c r="L137" s="51">
        <f t="shared" si="19"/>
        <v>4700</v>
      </c>
      <c r="M137" s="51">
        <v>184</v>
      </c>
      <c r="N137" s="51">
        <v>188</v>
      </c>
      <c r="O137" s="51">
        <v>130</v>
      </c>
      <c r="P137" s="51"/>
    </row>
    <row r="138" spans="1:16" x14ac:dyDescent="0.3">
      <c r="A138" s="26" t="s">
        <v>302</v>
      </c>
      <c r="C138" s="51">
        <v>289</v>
      </c>
      <c r="D138" s="51">
        <f t="shared" si="16"/>
        <v>7225</v>
      </c>
      <c r="E138" s="51">
        <v>294</v>
      </c>
      <c r="F138" s="51">
        <f t="shared" si="17"/>
        <v>7350</v>
      </c>
      <c r="G138" s="51">
        <v>400</v>
      </c>
      <c r="H138" s="51">
        <v>313</v>
      </c>
      <c r="I138" s="51">
        <v>348</v>
      </c>
      <c r="J138" s="51">
        <f t="shared" si="18"/>
        <v>8838.1299999999992</v>
      </c>
      <c r="K138" s="51">
        <v>317</v>
      </c>
      <c r="L138" s="51">
        <f t="shared" si="19"/>
        <v>7925</v>
      </c>
      <c r="M138" s="51">
        <v>260</v>
      </c>
      <c r="N138" s="51">
        <v>322</v>
      </c>
      <c r="O138" s="51"/>
      <c r="P138" s="51"/>
    </row>
    <row r="139" spans="1:16" x14ac:dyDescent="0.3">
      <c r="A139" s="26" t="s">
        <v>233</v>
      </c>
      <c r="C139" s="51">
        <v>167</v>
      </c>
      <c r="D139" s="51">
        <f t="shared" si="16"/>
        <v>4175</v>
      </c>
      <c r="E139" s="51">
        <v>138</v>
      </c>
      <c r="F139" s="51">
        <f t="shared" si="17"/>
        <v>3450</v>
      </c>
      <c r="G139" s="51">
        <v>259</v>
      </c>
      <c r="H139" s="51">
        <v>169</v>
      </c>
      <c r="I139" s="51">
        <v>194</v>
      </c>
      <c r="J139" s="51">
        <f t="shared" si="18"/>
        <v>5181.26</v>
      </c>
      <c r="K139" s="51">
        <v>190</v>
      </c>
      <c r="L139" s="51">
        <f t="shared" si="19"/>
        <v>4750</v>
      </c>
      <c r="M139" s="51">
        <v>196</v>
      </c>
      <c r="N139" s="51">
        <v>167</v>
      </c>
      <c r="O139" s="51">
        <v>242</v>
      </c>
      <c r="P139" s="51"/>
    </row>
    <row r="140" spans="1:16" x14ac:dyDescent="0.3">
      <c r="A140" s="26" t="s">
        <v>50</v>
      </c>
      <c r="C140" s="51">
        <v>469</v>
      </c>
      <c r="D140" s="51">
        <f t="shared" si="16"/>
        <v>11725</v>
      </c>
      <c r="E140" s="51">
        <v>465</v>
      </c>
      <c r="F140" s="51">
        <f t="shared" si="17"/>
        <v>11625</v>
      </c>
      <c r="G140" s="51">
        <v>849</v>
      </c>
      <c r="H140" s="51">
        <v>664</v>
      </c>
      <c r="I140" s="51">
        <v>697</v>
      </c>
      <c r="J140" s="51">
        <f t="shared" si="18"/>
        <v>18409.3</v>
      </c>
      <c r="K140" s="51">
        <v>754</v>
      </c>
      <c r="L140" s="51">
        <f t="shared" si="19"/>
        <v>18850</v>
      </c>
      <c r="M140" s="51">
        <v>850</v>
      </c>
      <c r="N140" s="51">
        <v>754</v>
      </c>
      <c r="O140" s="51">
        <v>556</v>
      </c>
      <c r="P140" s="51"/>
    </row>
    <row r="141" spans="1:16" x14ac:dyDescent="0.3">
      <c r="A141" s="26" t="s">
        <v>274</v>
      </c>
      <c r="C141" s="51"/>
      <c r="D141" s="51">
        <f t="shared" si="16"/>
        <v>0</v>
      </c>
      <c r="E141" s="51"/>
      <c r="F141" s="51">
        <f t="shared" si="17"/>
        <v>0</v>
      </c>
      <c r="G141" s="51"/>
      <c r="H141" s="51"/>
      <c r="I141" s="51"/>
      <c r="J141" s="51">
        <f t="shared" si="18"/>
        <v>0</v>
      </c>
      <c r="K141" s="51"/>
      <c r="L141" s="51">
        <f t="shared" si="19"/>
        <v>0</v>
      </c>
      <c r="M141" s="51">
        <v>959</v>
      </c>
      <c r="N141" s="51">
        <v>988</v>
      </c>
      <c r="O141" s="51"/>
      <c r="P141" s="51"/>
    </row>
    <row r="142" spans="1:16" x14ac:dyDescent="0.3">
      <c r="A142" s="26" t="s">
        <v>51</v>
      </c>
      <c r="C142" s="51">
        <v>114</v>
      </c>
      <c r="D142" s="51">
        <f t="shared" si="16"/>
        <v>2850</v>
      </c>
      <c r="E142" s="51">
        <v>146</v>
      </c>
      <c r="F142" s="51">
        <f t="shared" si="17"/>
        <v>3650</v>
      </c>
      <c r="G142" s="51">
        <v>209</v>
      </c>
      <c r="H142" s="51">
        <v>207</v>
      </c>
      <c r="I142" s="51">
        <v>201</v>
      </c>
      <c r="J142" s="51">
        <f t="shared" si="18"/>
        <v>5139.6099999999997</v>
      </c>
      <c r="K142" s="51">
        <v>200</v>
      </c>
      <c r="L142" s="51">
        <f t="shared" si="19"/>
        <v>5000</v>
      </c>
      <c r="M142" s="51">
        <v>218</v>
      </c>
      <c r="N142" s="51">
        <v>198</v>
      </c>
      <c r="O142" s="51">
        <v>111</v>
      </c>
      <c r="P142" s="51"/>
    </row>
    <row r="143" spans="1:16" x14ac:dyDescent="0.3">
      <c r="A143" s="26" t="s">
        <v>281</v>
      </c>
      <c r="C143" s="51">
        <v>278</v>
      </c>
      <c r="D143" s="51">
        <f t="shared" si="16"/>
        <v>6950</v>
      </c>
      <c r="E143" s="51">
        <v>268</v>
      </c>
      <c r="F143" s="51">
        <f t="shared" si="17"/>
        <v>6700</v>
      </c>
      <c r="G143" s="51">
        <v>515</v>
      </c>
      <c r="H143" s="51">
        <v>454</v>
      </c>
      <c r="I143" s="51">
        <v>482</v>
      </c>
      <c r="J143" s="51">
        <f t="shared" si="18"/>
        <v>12086.83</v>
      </c>
      <c r="K143" s="51">
        <v>417</v>
      </c>
      <c r="L143" s="51">
        <f t="shared" si="19"/>
        <v>10425</v>
      </c>
      <c r="M143" s="51">
        <v>539</v>
      </c>
      <c r="N143" s="51">
        <v>388</v>
      </c>
      <c r="O143" s="51">
        <v>299</v>
      </c>
      <c r="P143" s="51"/>
    </row>
    <row r="144" spans="1:16" x14ac:dyDescent="0.3">
      <c r="A144" s="26" t="s">
        <v>64</v>
      </c>
      <c r="C144" s="51">
        <v>410</v>
      </c>
      <c r="D144" s="51">
        <f t="shared" si="16"/>
        <v>10250</v>
      </c>
      <c r="E144" s="51">
        <v>376</v>
      </c>
      <c r="F144" s="51">
        <f t="shared" si="17"/>
        <v>9400</v>
      </c>
      <c r="G144" s="51">
        <v>638</v>
      </c>
      <c r="H144" s="51">
        <v>484</v>
      </c>
      <c r="I144" s="51">
        <v>458</v>
      </c>
      <c r="J144" s="51">
        <f t="shared" si="18"/>
        <v>13161.4</v>
      </c>
      <c r="K144" s="51">
        <v>487</v>
      </c>
      <c r="L144" s="51">
        <f t="shared" si="19"/>
        <v>12175</v>
      </c>
      <c r="M144" s="51">
        <v>448</v>
      </c>
      <c r="N144" s="51">
        <v>425</v>
      </c>
      <c r="O144" s="51">
        <v>454</v>
      </c>
      <c r="P144" s="51"/>
    </row>
    <row r="145" spans="1:16" x14ac:dyDescent="0.3">
      <c r="A145" s="26" t="s">
        <v>231</v>
      </c>
      <c r="C145" s="51">
        <v>195</v>
      </c>
      <c r="D145" s="51">
        <f t="shared" si="16"/>
        <v>4875</v>
      </c>
      <c r="E145" s="51">
        <v>174</v>
      </c>
      <c r="F145" s="51">
        <f t="shared" si="17"/>
        <v>4350</v>
      </c>
      <c r="G145" s="51">
        <v>377</v>
      </c>
      <c r="H145" s="51">
        <v>322</v>
      </c>
      <c r="I145" s="51">
        <v>350</v>
      </c>
      <c r="J145" s="51">
        <f t="shared" si="18"/>
        <v>8738.17</v>
      </c>
      <c r="K145" s="51">
        <v>359</v>
      </c>
      <c r="L145" s="51">
        <f t="shared" si="19"/>
        <v>8975</v>
      </c>
      <c r="M145" s="51">
        <v>364</v>
      </c>
      <c r="N145" s="51">
        <v>244</v>
      </c>
      <c r="O145" s="51">
        <v>272</v>
      </c>
      <c r="P145" s="51"/>
    </row>
    <row r="146" spans="1:16" x14ac:dyDescent="0.3">
      <c r="A146" s="26" t="s">
        <v>284</v>
      </c>
      <c r="C146" s="51">
        <v>375</v>
      </c>
      <c r="D146" s="51">
        <f t="shared" si="16"/>
        <v>9375</v>
      </c>
      <c r="E146" s="51">
        <v>154</v>
      </c>
      <c r="F146" s="51">
        <f t="shared" si="17"/>
        <v>3850</v>
      </c>
      <c r="G146" s="51">
        <v>343</v>
      </c>
      <c r="H146" s="51">
        <v>229</v>
      </c>
      <c r="I146" s="51">
        <v>278</v>
      </c>
      <c r="J146" s="51">
        <f t="shared" si="18"/>
        <v>7080.5</v>
      </c>
      <c r="K146" s="51">
        <v>268</v>
      </c>
      <c r="L146" s="51">
        <f t="shared" si="19"/>
        <v>6700</v>
      </c>
      <c r="M146" s="51">
        <v>240</v>
      </c>
      <c r="N146" s="51">
        <v>249</v>
      </c>
      <c r="O146" s="51">
        <v>159</v>
      </c>
      <c r="P146" s="51"/>
    </row>
    <row r="147" spans="1:16" x14ac:dyDescent="0.3">
      <c r="A147" s="26" t="s">
        <v>52</v>
      </c>
      <c r="C147" s="51">
        <v>172</v>
      </c>
      <c r="D147" s="51">
        <f t="shared" si="16"/>
        <v>4300</v>
      </c>
      <c r="E147" s="51">
        <v>645</v>
      </c>
      <c r="F147" s="51">
        <f t="shared" si="17"/>
        <v>16125</v>
      </c>
      <c r="G147" s="51">
        <v>1016</v>
      </c>
      <c r="H147" s="51">
        <v>884</v>
      </c>
      <c r="I147" s="51">
        <v>937</v>
      </c>
      <c r="J147" s="51">
        <f t="shared" si="18"/>
        <v>23632.21</v>
      </c>
      <c r="K147" s="51">
        <v>1133</v>
      </c>
      <c r="L147" s="51">
        <f t="shared" si="19"/>
        <v>28325</v>
      </c>
      <c r="M147" s="51">
        <v>1114</v>
      </c>
      <c r="N147" s="51">
        <v>967</v>
      </c>
      <c r="O147" s="51">
        <v>1128</v>
      </c>
      <c r="P147" s="51"/>
    </row>
    <row r="148" spans="1:16" x14ac:dyDescent="0.3">
      <c r="A148" s="26" t="s">
        <v>286</v>
      </c>
      <c r="C148" s="51"/>
      <c r="D148" s="51">
        <f t="shared" si="16"/>
        <v>0</v>
      </c>
      <c r="E148" s="51"/>
      <c r="F148" s="51">
        <f t="shared" si="17"/>
        <v>0</v>
      </c>
      <c r="G148" s="51"/>
      <c r="H148" s="51"/>
      <c r="I148" s="51"/>
      <c r="J148" s="51">
        <f t="shared" si="18"/>
        <v>0</v>
      </c>
      <c r="K148" s="51"/>
      <c r="L148" s="51">
        <f t="shared" si="19"/>
        <v>0</v>
      </c>
      <c r="M148" s="51"/>
      <c r="N148" s="51">
        <v>430</v>
      </c>
      <c r="O148" s="51"/>
      <c r="P148" s="51"/>
    </row>
    <row r="149" spans="1:16" x14ac:dyDescent="0.3">
      <c r="A149" s="26" t="s">
        <v>237</v>
      </c>
      <c r="C149" s="51">
        <v>735</v>
      </c>
      <c r="D149" s="51">
        <f t="shared" si="16"/>
        <v>18375</v>
      </c>
      <c r="E149" s="51">
        <v>337</v>
      </c>
      <c r="F149" s="51">
        <f t="shared" si="17"/>
        <v>8425</v>
      </c>
      <c r="G149" s="51">
        <v>508</v>
      </c>
      <c r="H149" s="51">
        <v>442</v>
      </c>
      <c r="I149" s="51">
        <v>526</v>
      </c>
      <c r="J149" s="51">
        <f t="shared" si="18"/>
        <v>12295.08</v>
      </c>
      <c r="K149" s="51">
        <v>505</v>
      </c>
      <c r="L149" s="51">
        <f t="shared" si="19"/>
        <v>12625</v>
      </c>
      <c r="M149" s="51">
        <v>404</v>
      </c>
      <c r="N149" s="51">
        <v>378</v>
      </c>
      <c r="O149" s="51">
        <v>454</v>
      </c>
      <c r="P149" s="51"/>
    </row>
    <row r="150" spans="1:16" x14ac:dyDescent="0.3">
      <c r="A150" s="26" t="s">
        <v>244</v>
      </c>
      <c r="B150" s="25" t="s">
        <v>322</v>
      </c>
      <c r="C150" s="51">
        <v>446</v>
      </c>
      <c r="D150" s="51">
        <f t="shared" si="16"/>
        <v>11150</v>
      </c>
      <c r="E150" s="51">
        <v>397</v>
      </c>
      <c r="F150" s="51">
        <f t="shared" si="17"/>
        <v>9925</v>
      </c>
      <c r="G150" s="51">
        <v>491</v>
      </c>
      <c r="H150" s="51">
        <v>434</v>
      </c>
      <c r="I150" s="51">
        <v>409</v>
      </c>
      <c r="J150" s="51">
        <f t="shared" si="18"/>
        <v>11112.22</v>
      </c>
      <c r="K150" s="51">
        <v>480</v>
      </c>
      <c r="L150" s="51">
        <f t="shared" si="19"/>
        <v>12000</v>
      </c>
      <c r="M150" s="51">
        <v>520</v>
      </c>
      <c r="N150" s="51">
        <v>386</v>
      </c>
      <c r="O150" s="51">
        <v>455</v>
      </c>
      <c r="P150" s="51"/>
    </row>
    <row r="151" spans="1:16" x14ac:dyDescent="0.3">
      <c r="A151" s="26" t="s">
        <v>53</v>
      </c>
      <c r="C151" s="51">
        <v>434</v>
      </c>
      <c r="D151" s="51">
        <f t="shared" si="16"/>
        <v>10850</v>
      </c>
      <c r="E151" s="51">
        <v>468</v>
      </c>
      <c r="F151" s="51">
        <f t="shared" si="17"/>
        <v>11700</v>
      </c>
      <c r="G151" s="51">
        <v>523</v>
      </c>
      <c r="H151" s="51">
        <v>522</v>
      </c>
      <c r="I151" s="51">
        <v>561</v>
      </c>
      <c r="J151" s="51">
        <f t="shared" si="18"/>
        <v>13377.98</v>
      </c>
      <c r="K151" s="51">
        <v>519</v>
      </c>
      <c r="L151" s="51">
        <f t="shared" si="19"/>
        <v>12975</v>
      </c>
      <c r="M151" s="51">
        <v>375</v>
      </c>
      <c r="N151" s="51">
        <v>325</v>
      </c>
      <c r="O151" s="51">
        <v>556</v>
      </c>
      <c r="P151" s="51"/>
    </row>
    <row r="152" spans="1:16" x14ac:dyDescent="0.3">
      <c r="A152" s="26" t="s">
        <v>65</v>
      </c>
      <c r="C152" s="51"/>
      <c r="D152" s="51">
        <f t="shared" si="16"/>
        <v>0</v>
      </c>
      <c r="E152" s="51"/>
      <c r="F152" s="51">
        <f t="shared" si="17"/>
        <v>0</v>
      </c>
      <c r="G152" s="51"/>
      <c r="H152" s="51"/>
      <c r="I152" s="51"/>
      <c r="J152" s="51">
        <f t="shared" si="18"/>
        <v>0</v>
      </c>
      <c r="K152" s="51">
        <v>369</v>
      </c>
      <c r="L152" s="51">
        <f t="shared" si="19"/>
        <v>9225</v>
      </c>
      <c r="M152" s="51">
        <v>730</v>
      </c>
      <c r="N152" s="51">
        <v>658</v>
      </c>
      <c r="O152" s="51"/>
      <c r="P152" s="51"/>
    </row>
    <row r="153" spans="1:16" x14ac:dyDescent="0.3">
      <c r="A153" s="26" t="s">
        <v>66</v>
      </c>
      <c r="C153" s="51"/>
      <c r="D153" s="51">
        <f t="shared" si="16"/>
        <v>0</v>
      </c>
      <c r="E153" s="51"/>
      <c r="F153" s="51">
        <f t="shared" si="17"/>
        <v>0</v>
      </c>
      <c r="G153" s="51"/>
      <c r="H153" s="51"/>
      <c r="I153" s="51"/>
      <c r="J153" s="51">
        <f t="shared" si="18"/>
        <v>0</v>
      </c>
      <c r="K153" s="51">
        <v>80</v>
      </c>
      <c r="L153" s="51">
        <f t="shared" si="19"/>
        <v>2000</v>
      </c>
      <c r="M153" s="51">
        <v>171</v>
      </c>
      <c r="N153" s="51">
        <v>84</v>
      </c>
      <c r="O153" s="51"/>
      <c r="P153" s="51"/>
    </row>
    <row r="154" spans="1:16" x14ac:dyDescent="0.3">
      <c r="A154" s="26" t="s">
        <v>54</v>
      </c>
      <c r="C154" s="51">
        <v>1007</v>
      </c>
      <c r="D154" s="51">
        <f t="shared" si="16"/>
        <v>25175</v>
      </c>
      <c r="E154" s="51">
        <v>931</v>
      </c>
      <c r="F154" s="51">
        <f t="shared" si="17"/>
        <v>23275</v>
      </c>
      <c r="G154" s="51">
        <v>1349</v>
      </c>
      <c r="H154" s="51">
        <v>1196</v>
      </c>
      <c r="I154" s="51">
        <v>1379</v>
      </c>
      <c r="J154" s="51">
        <f t="shared" si="18"/>
        <v>32686.920000000002</v>
      </c>
      <c r="K154" s="51">
        <v>1173</v>
      </c>
      <c r="L154" s="51">
        <f t="shared" si="19"/>
        <v>29325</v>
      </c>
      <c r="M154" s="51">
        <v>1181</v>
      </c>
      <c r="N154" s="51">
        <v>1001</v>
      </c>
      <c r="O154" s="51">
        <v>1015</v>
      </c>
      <c r="P154" s="51"/>
    </row>
    <row r="155" spans="1:16" x14ac:dyDescent="0.3">
      <c r="A155" s="26" t="s">
        <v>55</v>
      </c>
      <c r="C155" s="51">
        <v>831</v>
      </c>
      <c r="D155" s="51">
        <f t="shared" si="16"/>
        <v>20775</v>
      </c>
      <c r="E155" s="51">
        <v>874</v>
      </c>
      <c r="F155" s="51">
        <f t="shared" si="17"/>
        <v>21850</v>
      </c>
      <c r="G155" s="51">
        <v>1319</v>
      </c>
      <c r="H155" s="51">
        <v>1210</v>
      </c>
      <c r="I155" s="51">
        <v>1278</v>
      </c>
      <c r="J155" s="51">
        <f t="shared" si="18"/>
        <v>31712.31</v>
      </c>
      <c r="K155" s="51">
        <v>1054</v>
      </c>
      <c r="L155" s="51">
        <f t="shared" si="19"/>
        <v>26350</v>
      </c>
      <c r="M155" s="51">
        <v>1022</v>
      </c>
      <c r="N155" s="51">
        <v>796</v>
      </c>
      <c r="O155" s="51">
        <v>1044</v>
      </c>
      <c r="P155" s="51"/>
    </row>
    <row r="156" spans="1:16" x14ac:dyDescent="0.3">
      <c r="A156" s="26" t="s">
        <v>56</v>
      </c>
      <c r="C156" s="51">
        <v>1424</v>
      </c>
      <c r="D156" s="51">
        <f t="shared" si="16"/>
        <v>35600</v>
      </c>
      <c r="E156" s="51">
        <v>1378</v>
      </c>
      <c r="F156" s="51">
        <f t="shared" si="17"/>
        <v>34450</v>
      </c>
      <c r="G156" s="51">
        <v>1956</v>
      </c>
      <c r="H156" s="51">
        <v>1927</v>
      </c>
      <c r="I156" s="51">
        <v>1969</v>
      </c>
      <c r="J156" s="51">
        <f t="shared" si="18"/>
        <v>48747.16</v>
      </c>
      <c r="K156" s="51">
        <v>1389</v>
      </c>
      <c r="L156" s="51">
        <f t="shared" si="19"/>
        <v>34725</v>
      </c>
      <c r="M156" s="51">
        <v>1266</v>
      </c>
      <c r="N156" s="51">
        <v>920</v>
      </c>
      <c r="O156" s="51">
        <v>1454</v>
      </c>
      <c r="P156" s="51"/>
    </row>
    <row r="157" spans="1:16" x14ac:dyDescent="0.3">
      <c r="A157" s="26" t="s">
        <v>67</v>
      </c>
      <c r="C157" s="51">
        <v>126</v>
      </c>
      <c r="D157" s="51">
        <f t="shared" si="16"/>
        <v>3150</v>
      </c>
      <c r="E157" s="51">
        <v>168</v>
      </c>
      <c r="F157" s="51">
        <f t="shared" si="17"/>
        <v>4200</v>
      </c>
      <c r="G157" s="51">
        <v>110</v>
      </c>
      <c r="H157" s="51">
        <v>146</v>
      </c>
      <c r="I157" s="51">
        <v>141</v>
      </c>
      <c r="J157" s="51">
        <f t="shared" si="18"/>
        <v>3307.01</v>
      </c>
      <c r="K157" s="51"/>
      <c r="L157" s="51">
        <f t="shared" si="19"/>
        <v>0</v>
      </c>
      <c r="M157" s="51"/>
      <c r="N157" s="51"/>
      <c r="O157" s="51">
        <v>124</v>
      </c>
      <c r="P157" s="51"/>
    </row>
    <row r="158" spans="1:16" x14ac:dyDescent="0.3">
      <c r="A158" s="26" t="s">
        <v>230</v>
      </c>
      <c r="C158" s="51"/>
      <c r="D158" s="51">
        <f t="shared" si="16"/>
        <v>0</v>
      </c>
      <c r="E158" s="51"/>
      <c r="F158" s="51">
        <f t="shared" si="17"/>
        <v>0</v>
      </c>
      <c r="G158" s="51"/>
      <c r="H158" s="51"/>
      <c r="I158" s="51"/>
      <c r="J158" s="51">
        <f t="shared" si="18"/>
        <v>0</v>
      </c>
      <c r="K158" s="51">
        <v>99</v>
      </c>
      <c r="L158" s="51">
        <f t="shared" si="19"/>
        <v>2475</v>
      </c>
      <c r="M158" s="51">
        <v>101</v>
      </c>
      <c r="N158" s="51">
        <v>63</v>
      </c>
      <c r="O158" s="51"/>
      <c r="P158" s="51"/>
    </row>
    <row r="159" spans="1:16" x14ac:dyDescent="0.3">
      <c r="A159" s="26" t="s">
        <v>63</v>
      </c>
      <c r="C159" s="51"/>
      <c r="D159" s="51">
        <f t="shared" si="16"/>
        <v>0</v>
      </c>
      <c r="E159" s="51"/>
      <c r="F159" s="51">
        <f t="shared" si="17"/>
        <v>0</v>
      </c>
      <c r="G159" s="51"/>
      <c r="H159" s="51"/>
      <c r="I159" s="51"/>
      <c r="J159" s="51">
        <f t="shared" si="18"/>
        <v>0</v>
      </c>
      <c r="K159" s="51">
        <v>66</v>
      </c>
      <c r="L159" s="51">
        <f t="shared" si="19"/>
        <v>1650</v>
      </c>
      <c r="M159" s="51">
        <v>83</v>
      </c>
      <c r="N159" s="51">
        <v>60</v>
      </c>
      <c r="O159" s="51"/>
      <c r="P159" s="51"/>
    </row>
    <row r="160" spans="1:16" ht="36" x14ac:dyDescent="0.3">
      <c r="A160" s="26" t="s">
        <v>86</v>
      </c>
      <c r="C160" s="51">
        <v>212</v>
      </c>
      <c r="D160" s="51">
        <f t="shared" si="16"/>
        <v>5300</v>
      </c>
      <c r="E160" s="51">
        <v>211</v>
      </c>
      <c r="F160" s="51">
        <f t="shared" si="17"/>
        <v>5275</v>
      </c>
      <c r="G160" s="51">
        <v>229</v>
      </c>
      <c r="H160" s="51">
        <v>243</v>
      </c>
      <c r="I160" s="51">
        <v>253</v>
      </c>
      <c r="J160" s="51">
        <f t="shared" si="18"/>
        <v>6039.25</v>
      </c>
      <c r="K160" s="51">
        <v>210</v>
      </c>
      <c r="L160" s="51">
        <f t="shared" si="19"/>
        <v>5250</v>
      </c>
      <c r="M160" s="51">
        <v>297</v>
      </c>
      <c r="N160" s="51">
        <v>273</v>
      </c>
      <c r="O160" s="51">
        <v>210</v>
      </c>
      <c r="P160" s="51"/>
    </row>
    <row r="161" spans="1:16" x14ac:dyDescent="0.3">
      <c r="C161" s="51"/>
      <c r="D161" s="51">
        <f t="shared" si="16"/>
        <v>0</v>
      </c>
      <c r="E161" s="51"/>
      <c r="F161" s="51">
        <f t="shared" si="17"/>
        <v>0</v>
      </c>
      <c r="G161" s="51"/>
      <c r="H161" s="51"/>
      <c r="I161" s="51"/>
      <c r="J161" s="51">
        <f t="shared" si="18"/>
        <v>0</v>
      </c>
      <c r="K161" s="51"/>
      <c r="L161" s="51">
        <f t="shared" si="19"/>
        <v>0</v>
      </c>
      <c r="M161" s="51"/>
      <c r="N161" s="51"/>
      <c r="O161" s="51"/>
      <c r="P161" s="51"/>
    </row>
    <row r="162" spans="1:16" x14ac:dyDescent="0.3">
      <c r="A162" s="26" t="s">
        <v>57</v>
      </c>
      <c r="C162" s="51">
        <f>SUM(C150:C161)</f>
        <v>4480</v>
      </c>
      <c r="D162" s="51">
        <f t="shared" si="16"/>
        <v>112000</v>
      </c>
      <c r="E162" s="51">
        <f>SUM(E150:E161)</f>
        <v>4427</v>
      </c>
      <c r="F162" s="51">
        <f t="shared" si="17"/>
        <v>110675</v>
      </c>
      <c r="G162" s="51">
        <f>SUM(G150:G161)</f>
        <v>5977</v>
      </c>
      <c r="H162" s="51">
        <f>SUM(H150:H161)</f>
        <v>5678</v>
      </c>
      <c r="I162" s="51">
        <f>SUM(I150:I161)</f>
        <v>5990</v>
      </c>
      <c r="J162" s="51">
        <f t="shared" si="18"/>
        <v>146982.85</v>
      </c>
      <c r="K162" s="51">
        <f>SUM(K150:K161)</f>
        <v>5439</v>
      </c>
      <c r="L162" s="51">
        <f t="shared" si="19"/>
        <v>135975</v>
      </c>
      <c r="M162" s="51">
        <f>SUM(M150:M161)</f>
        <v>5746</v>
      </c>
      <c r="N162" s="51">
        <f>SUM(N150:N161)</f>
        <v>4566</v>
      </c>
      <c r="O162" s="51"/>
      <c r="P162" s="51"/>
    </row>
    <row r="163" spans="1:16" x14ac:dyDescent="0.3">
      <c r="A163" s="26" t="s">
        <v>58</v>
      </c>
      <c r="C163" s="51"/>
      <c r="D163" s="51">
        <f t="shared" ref="D163:D166" si="20">C163*25</f>
        <v>0</v>
      </c>
      <c r="E163" s="51"/>
      <c r="F163" s="51">
        <f t="shared" ref="F163:F166" si="21">E163*25</f>
        <v>0</v>
      </c>
      <c r="G163" s="51"/>
      <c r="H163" s="51"/>
      <c r="I163" s="51"/>
      <c r="J163" s="51">
        <f t="shared" ref="J163:J166" si="22">(G163+H163+I163)*8.33</f>
        <v>0</v>
      </c>
      <c r="K163" s="51"/>
      <c r="L163" s="51">
        <f t="shared" ref="L163:L166" si="23">K163*25</f>
        <v>0</v>
      </c>
      <c r="M163" s="51"/>
      <c r="N163" s="51"/>
      <c r="O163" s="51"/>
      <c r="P163" s="51"/>
    </row>
    <row r="164" spans="1:16" x14ac:dyDescent="0.3">
      <c r="A164" s="26" t="s">
        <v>59</v>
      </c>
      <c r="C164" s="51">
        <v>10270</v>
      </c>
      <c r="D164" s="51">
        <f t="shared" si="20"/>
        <v>256750</v>
      </c>
      <c r="E164" s="51">
        <v>9841</v>
      </c>
      <c r="F164" s="51">
        <f t="shared" si="21"/>
        <v>246025</v>
      </c>
      <c r="G164" s="51">
        <v>14157</v>
      </c>
      <c r="H164" s="51">
        <v>12713</v>
      </c>
      <c r="I164" s="51">
        <v>13146</v>
      </c>
      <c r="J164" s="51">
        <f t="shared" si="22"/>
        <v>333333.28000000003</v>
      </c>
      <c r="K164" s="51">
        <v>12608</v>
      </c>
      <c r="L164" s="51">
        <f t="shared" si="23"/>
        <v>315200</v>
      </c>
      <c r="M164" s="51">
        <v>12416</v>
      </c>
      <c r="N164" s="51">
        <v>10339</v>
      </c>
      <c r="O164" s="51">
        <v>12374</v>
      </c>
      <c r="P164" s="51"/>
    </row>
    <row r="165" spans="1:16" x14ac:dyDescent="0.3">
      <c r="C165" s="51">
        <v>10201</v>
      </c>
      <c r="D165" s="51">
        <f t="shared" si="20"/>
        <v>255025</v>
      </c>
      <c r="E165" s="51">
        <v>9992</v>
      </c>
      <c r="F165" s="51">
        <f t="shared" si="21"/>
        <v>249800</v>
      </c>
      <c r="G165" s="51">
        <v>14190</v>
      </c>
      <c r="H165" s="51">
        <v>12741</v>
      </c>
      <c r="I165" s="51">
        <v>12996</v>
      </c>
      <c r="J165" s="51">
        <f t="shared" si="22"/>
        <v>332591.90999999997</v>
      </c>
      <c r="K165" s="51">
        <v>12654</v>
      </c>
      <c r="L165" s="51">
        <f t="shared" si="23"/>
        <v>316350</v>
      </c>
      <c r="M165" s="51">
        <v>13016</v>
      </c>
      <c r="N165" s="51">
        <v>10689</v>
      </c>
      <c r="O165" s="51">
        <v>11128</v>
      </c>
      <c r="P165" s="51"/>
    </row>
    <row r="166" spans="1:16" x14ac:dyDescent="0.3">
      <c r="C166" s="51">
        <v>20471</v>
      </c>
      <c r="D166" s="51">
        <f t="shared" si="20"/>
        <v>511775</v>
      </c>
      <c r="E166" s="51">
        <v>19833</v>
      </c>
      <c r="F166" s="51">
        <f t="shared" si="21"/>
        <v>495825</v>
      </c>
      <c r="G166" s="51">
        <v>28347</v>
      </c>
      <c r="H166" s="51">
        <v>25454</v>
      </c>
      <c r="I166" s="51">
        <v>26142</v>
      </c>
      <c r="J166" s="51">
        <f t="shared" si="22"/>
        <v>665925.19000000006</v>
      </c>
      <c r="K166" s="51">
        <v>25262</v>
      </c>
      <c r="L166" s="51">
        <f t="shared" si="23"/>
        <v>631550</v>
      </c>
      <c r="M166" s="51">
        <v>25432</v>
      </c>
      <c r="N166" s="51">
        <v>21028</v>
      </c>
      <c r="O166" s="51">
        <v>23502</v>
      </c>
      <c r="P166" s="51"/>
    </row>
    <row r="167" spans="1:16" x14ac:dyDescent="0.3">
      <c r="J167" s="50"/>
    </row>
    <row r="170" spans="1:16" x14ac:dyDescent="0.3">
      <c r="A170" s="42"/>
    </row>
    <row r="171" spans="1:16" x14ac:dyDescent="0.3">
      <c r="A171" s="42"/>
    </row>
    <row r="172" spans="1:16" x14ac:dyDescent="0.3">
      <c r="A172" s="42"/>
    </row>
    <row r="173" spans="1:16" x14ac:dyDescent="0.3">
      <c r="A173" s="42"/>
    </row>
    <row r="174" spans="1:16" x14ac:dyDescent="0.3">
      <c r="A174" s="42"/>
    </row>
    <row r="175" spans="1:16" x14ac:dyDescent="0.3">
      <c r="A175" s="42"/>
    </row>
    <row r="176" spans="1:16" x14ac:dyDescent="0.3">
      <c r="A176" s="42"/>
    </row>
    <row r="177" spans="1:1" x14ac:dyDescent="0.3">
      <c r="A177" s="42"/>
    </row>
    <row r="178" spans="1:1" x14ac:dyDescent="0.3">
      <c r="A178" s="42"/>
    </row>
    <row r="179" spans="1:1" x14ac:dyDescent="0.3">
      <c r="A179" s="42"/>
    </row>
    <row r="180" spans="1:1" x14ac:dyDescent="0.3">
      <c r="A180" s="42"/>
    </row>
    <row r="181" spans="1:1" x14ac:dyDescent="0.3">
      <c r="A181" s="42"/>
    </row>
    <row r="182" spans="1:1" x14ac:dyDescent="0.3">
      <c r="A182" s="42"/>
    </row>
    <row r="183" spans="1:1" x14ac:dyDescent="0.3">
      <c r="A183" s="42"/>
    </row>
    <row r="184" spans="1:1" x14ac:dyDescent="0.3">
      <c r="A184" s="42"/>
    </row>
    <row r="185" spans="1:1" x14ac:dyDescent="0.3">
      <c r="A185" s="42"/>
    </row>
    <row r="186" spans="1:1" x14ac:dyDescent="0.3">
      <c r="A186" s="42"/>
    </row>
    <row r="187" spans="1:1" x14ac:dyDescent="0.3">
      <c r="A187" s="42"/>
    </row>
    <row r="188" spans="1:1" x14ac:dyDescent="0.3">
      <c r="A188" s="42"/>
    </row>
    <row r="189" spans="1:1" x14ac:dyDescent="0.3">
      <c r="A189" s="42"/>
    </row>
    <row r="190" spans="1:1" x14ac:dyDescent="0.3">
      <c r="A190" s="42"/>
    </row>
    <row r="191" spans="1:1" x14ac:dyDescent="0.3">
      <c r="A191" s="42"/>
    </row>
    <row r="192" spans="1:1" x14ac:dyDescent="0.3">
      <c r="A192" s="42"/>
    </row>
    <row r="193" spans="1:1" x14ac:dyDescent="0.3">
      <c r="A193" s="42"/>
    </row>
    <row r="194" spans="1:1" x14ac:dyDescent="0.3">
      <c r="A194" s="42"/>
    </row>
    <row r="195" spans="1:1" x14ac:dyDescent="0.3">
      <c r="A195" s="42"/>
    </row>
    <row r="196" spans="1:1" x14ac:dyDescent="0.3">
      <c r="A196" s="42"/>
    </row>
    <row r="197" spans="1:1" x14ac:dyDescent="0.3">
      <c r="A197" s="42"/>
    </row>
    <row r="198" spans="1:1" x14ac:dyDescent="0.3">
      <c r="A198" s="42"/>
    </row>
    <row r="199" spans="1:1" x14ac:dyDescent="0.3">
      <c r="A199" s="42"/>
    </row>
    <row r="200" spans="1:1" x14ac:dyDescent="0.3">
      <c r="A200" s="42"/>
    </row>
    <row r="201" spans="1:1" x14ac:dyDescent="0.3">
      <c r="A201" s="42"/>
    </row>
    <row r="202" spans="1:1" x14ac:dyDescent="0.3">
      <c r="A202" s="42"/>
    </row>
    <row r="203" spans="1:1" x14ac:dyDescent="0.3">
      <c r="A203" s="42"/>
    </row>
    <row r="204" spans="1:1" x14ac:dyDescent="0.3">
      <c r="A204" s="42"/>
    </row>
    <row r="205" spans="1:1" x14ac:dyDescent="0.3">
      <c r="A205" s="42"/>
    </row>
    <row r="206" spans="1:1" x14ac:dyDescent="0.3">
      <c r="A206" s="42"/>
    </row>
    <row r="207" spans="1:1" x14ac:dyDescent="0.3">
      <c r="A207" s="42"/>
    </row>
    <row r="208" spans="1:1" x14ac:dyDescent="0.3">
      <c r="A208" s="42"/>
    </row>
    <row r="209" spans="1:1" x14ac:dyDescent="0.3">
      <c r="A209" s="42"/>
    </row>
    <row r="210" spans="1:1" x14ac:dyDescent="0.3">
      <c r="A210" s="42"/>
    </row>
    <row r="211" spans="1:1" x14ac:dyDescent="0.3">
      <c r="A211" s="42"/>
    </row>
    <row r="212" spans="1:1" x14ac:dyDescent="0.3">
      <c r="A212" s="42"/>
    </row>
    <row r="213" spans="1:1" x14ac:dyDescent="0.3">
      <c r="A213" s="42"/>
    </row>
    <row r="214" spans="1:1" x14ac:dyDescent="0.3">
      <c r="A214" s="42"/>
    </row>
    <row r="215" spans="1:1" x14ac:dyDescent="0.3">
      <c r="A215" s="42"/>
    </row>
    <row r="216" spans="1:1" x14ac:dyDescent="0.3">
      <c r="A216" s="42"/>
    </row>
    <row r="217" spans="1:1" x14ac:dyDescent="0.3">
      <c r="A217" s="42"/>
    </row>
    <row r="218" spans="1:1" x14ac:dyDescent="0.3">
      <c r="A218" s="42"/>
    </row>
    <row r="219" spans="1:1" x14ac:dyDescent="0.3">
      <c r="A219" s="42"/>
    </row>
    <row r="220" spans="1:1" x14ac:dyDescent="0.3">
      <c r="A220" s="42"/>
    </row>
    <row r="221" spans="1:1" x14ac:dyDescent="0.3">
      <c r="A221" s="42"/>
    </row>
    <row r="222" spans="1:1" x14ac:dyDescent="0.3">
      <c r="A222" s="42"/>
    </row>
    <row r="223" spans="1:1" x14ac:dyDescent="0.3">
      <c r="A223" s="42"/>
    </row>
    <row r="224" spans="1:1" x14ac:dyDescent="0.3">
      <c r="A224" s="42"/>
    </row>
    <row r="225" spans="1:1" x14ac:dyDescent="0.3">
      <c r="A225" s="42"/>
    </row>
    <row r="226" spans="1:1" x14ac:dyDescent="0.3">
      <c r="A226" s="42"/>
    </row>
    <row r="227" spans="1:1" x14ac:dyDescent="0.3">
      <c r="A227" s="42"/>
    </row>
    <row r="228" spans="1:1" x14ac:dyDescent="0.3">
      <c r="A228" s="42"/>
    </row>
    <row r="229" spans="1:1" x14ac:dyDescent="0.3">
      <c r="A229" s="42"/>
    </row>
    <row r="230" spans="1:1" x14ac:dyDescent="0.3">
      <c r="A230" s="42"/>
    </row>
    <row r="231" spans="1:1" x14ac:dyDescent="0.3">
      <c r="A231" s="42"/>
    </row>
    <row r="232" spans="1:1" x14ac:dyDescent="0.3">
      <c r="A232" s="42"/>
    </row>
    <row r="233" spans="1:1" x14ac:dyDescent="0.3">
      <c r="A233" s="42"/>
    </row>
    <row r="234" spans="1:1" x14ac:dyDescent="0.3">
      <c r="A234" s="42"/>
    </row>
    <row r="235" spans="1:1" x14ac:dyDescent="0.3">
      <c r="A235" s="42"/>
    </row>
    <row r="236" spans="1:1" x14ac:dyDescent="0.3">
      <c r="A236" s="42"/>
    </row>
    <row r="237" spans="1:1" x14ac:dyDescent="0.3">
      <c r="A237" s="42"/>
    </row>
    <row r="238" spans="1:1" x14ac:dyDescent="0.3">
      <c r="A238" s="42"/>
    </row>
    <row r="239" spans="1:1" x14ac:dyDescent="0.3">
      <c r="A239" s="42"/>
    </row>
    <row r="240" spans="1:1" x14ac:dyDescent="0.3">
      <c r="A240" s="42"/>
    </row>
    <row r="241" spans="1:1" x14ac:dyDescent="0.3">
      <c r="A241" s="42"/>
    </row>
    <row r="242" spans="1:1" x14ac:dyDescent="0.3">
      <c r="A242" s="42"/>
    </row>
    <row r="243" spans="1:1" x14ac:dyDescent="0.3">
      <c r="A243" s="42"/>
    </row>
    <row r="244" spans="1:1" x14ac:dyDescent="0.3">
      <c r="A244" s="42"/>
    </row>
    <row r="245" spans="1:1" x14ac:dyDescent="0.3">
      <c r="A245" s="42"/>
    </row>
    <row r="246" spans="1:1" x14ac:dyDescent="0.3">
      <c r="A246" s="42"/>
    </row>
    <row r="247" spans="1:1" x14ac:dyDescent="0.3">
      <c r="A247" s="42"/>
    </row>
    <row r="248" spans="1:1" x14ac:dyDescent="0.3">
      <c r="A248" s="42"/>
    </row>
    <row r="249" spans="1:1" x14ac:dyDescent="0.3">
      <c r="A249" s="42"/>
    </row>
    <row r="250" spans="1:1" x14ac:dyDescent="0.3">
      <c r="A250" s="42"/>
    </row>
    <row r="251" spans="1:1" x14ac:dyDescent="0.3">
      <c r="A251" s="42"/>
    </row>
    <row r="252" spans="1:1" x14ac:dyDescent="0.3">
      <c r="A252" s="42"/>
    </row>
    <row r="253" spans="1:1" x14ac:dyDescent="0.3">
      <c r="A253" s="42"/>
    </row>
    <row r="254" spans="1:1" x14ac:dyDescent="0.3">
      <c r="A254" s="42"/>
    </row>
    <row r="255" spans="1:1" x14ac:dyDescent="0.3">
      <c r="A255" s="42"/>
    </row>
    <row r="256" spans="1:1" x14ac:dyDescent="0.3">
      <c r="A256" s="42"/>
    </row>
    <row r="257" spans="1:1" x14ac:dyDescent="0.3">
      <c r="A257" s="42"/>
    </row>
    <row r="258" spans="1:1" x14ac:dyDescent="0.3">
      <c r="A258" s="42"/>
    </row>
    <row r="259" spans="1:1" x14ac:dyDescent="0.3">
      <c r="A259" s="42"/>
    </row>
    <row r="260" spans="1:1" x14ac:dyDescent="0.3">
      <c r="A260" s="42"/>
    </row>
    <row r="261" spans="1:1" x14ac:dyDescent="0.3">
      <c r="A261" s="42"/>
    </row>
    <row r="262" spans="1:1" x14ac:dyDescent="0.3">
      <c r="A262" s="42"/>
    </row>
    <row r="263" spans="1:1" x14ac:dyDescent="0.3">
      <c r="A263" s="42"/>
    </row>
    <row r="264" spans="1:1" x14ac:dyDescent="0.3">
      <c r="A264" s="42"/>
    </row>
    <row r="265" spans="1:1" x14ac:dyDescent="0.3">
      <c r="A265" s="42"/>
    </row>
    <row r="266" spans="1:1" x14ac:dyDescent="0.3">
      <c r="A266" s="42"/>
    </row>
  </sheetData>
  <conditionalFormatting sqref="A267:A1048576 A1:A134 A136:A169">
    <cfRule type="dataBar" priority="1">
      <dataBar showValue="0">
        <cfvo type="min"/>
        <cfvo type="max"/>
        <color rgb="FF638EC6"/>
      </dataBar>
    </cfRule>
  </conditionalFormatting>
  <conditionalFormatting sqref="A135">
    <cfRule type="dataBar" priority="2">
      <dataBar showValue="0">
        <cfvo type="min"/>
        <cfvo type="max"/>
        <color rgb="FF638EC6"/>
      </dataBar>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58"/>
  <sheetViews>
    <sheetView topLeftCell="A52" workbookViewId="0">
      <selection activeCell="A76" sqref="A76"/>
    </sheetView>
  </sheetViews>
  <sheetFormatPr defaultRowHeight="18" x14ac:dyDescent="0.3"/>
  <cols>
    <col min="1" max="1" width="35.44140625" style="26" customWidth="1"/>
    <col min="2" max="2" width="12.6640625" style="45" customWidth="1"/>
    <col min="3" max="3" width="27.77734375" customWidth="1"/>
    <col min="4" max="4" width="14.44140625" customWidth="1"/>
    <col min="5" max="5" width="25.109375" customWidth="1"/>
    <col min="6" max="6" width="11.44140625" customWidth="1"/>
    <col min="7" max="7" width="25.21875" customWidth="1"/>
    <col min="8" max="8" width="12.21875" customWidth="1"/>
  </cols>
  <sheetData>
    <row r="1" spans="1:10" s="53" customFormat="1" ht="72" x14ac:dyDescent="0.3">
      <c r="A1" s="52" t="s">
        <v>383</v>
      </c>
      <c r="B1" s="34" t="s">
        <v>308</v>
      </c>
      <c r="C1" s="34" t="s">
        <v>384</v>
      </c>
      <c r="D1" s="34" t="s">
        <v>309</v>
      </c>
      <c r="E1" s="34" t="s">
        <v>385</v>
      </c>
      <c r="F1" s="34" t="s">
        <v>310</v>
      </c>
      <c r="G1" s="34" t="s">
        <v>386</v>
      </c>
      <c r="H1" s="34" t="s">
        <v>311</v>
      </c>
      <c r="I1" s="34"/>
      <c r="J1" s="34"/>
    </row>
    <row r="2" spans="1:10" s="43" customFormat="1" x14ac:dyDescent="0.3">
      <c r="A2" s="33" t="s">
        <v>0</v>
      </c>
      <c r="B2" s="46"/>
      <c r="C2" s="46"/>
      <c r="D2" s="46"/>
      <c r="E2" s="46"/>
      <c r="F2" s="47"/>
      <c r="G2" s="46"/>
      <c r="H2" s="46"/>
    </row>
    <row r="3" spans="1:10" x14ac:dyDescent="0.3">
      <c r="A3" s="26" t="s">
        <v>213</v>
      </c>
      <c r="B3" s="30">
        <v>2087</v>
      </c>
      <c r="C3" s="51">
        <v>78000</v>
      </c>
      <c r="D3" s="49">
        <f t="shared" ref="D3:D69" si="0">B3/C3</f>
        <v>2.6756410256410255E-2</v>
      </c>
      <c r="E3" s="51">
        <v>87000</v>
      </c>
      <c r="F3" s="51">
        <f t="shared" ref="F3:F69" si="1">D3*E3</f>
        <v>2327.8076923076924</v>
      </c>
      <c r="G3" s="51"/>
      <c r="H3" s="51"/>
    </row>
    <row r="4" spans="1:10" x14ac:dyDescent="0.3">
      <c r="A4" s="26" t="s">
        <v>214</v>
      </c>
      <c r="B4" s="30">
        <v>430</v>
      </c>
      <c r="C4" s="51">
        <v>78000</v>
      </c>
      <c r="D4" s="49">
        <f t="shared" ref="D4" si="2">B4/C4</f>
        <v>5.5128205128205125E-3</v>
      </c>
      <c r="E4" s="51">
        <v>87000</v>
      </c>
      <c r="F4" s="51">
        <f t="shared" ref="F4" si="3">D4*E4</f>
        <v>479.61538461538458</v>
      </c>
      <c r="G4" s="51"/>
      <c r="H4" s="51"/>
    </row>
    <row r="5" spans="1:10" x14ac:dyDescent="0.3">
      <c r="A5" s="26" t="s">
        <v>215</v>
      </c>
      <c r="B5" s="30">
        <v>175</v>
      </c>
      <c r="C5" s="51">
        <v>78000</v>
      </c>
      <c r="D5" s="49">
        <f t="shared" si="0"/>
        <v>2.2435897435897434E-3</v>
      </c>
      <c r="E5" s="51">
        <v>87000</v>
      </c>
      <c r="F5" s="51">
        <f t="shared" si="1"/>
        <v>195.19230769230768</v>
      </c>
      <c r="G5" s="51">
        <v>139300</v>
      </c>
      <c r="H5" s="51">
        <f t="shared" ref="H5:H36" si="4">D5*G5</f>
        <v>312.53205128205127</v>
      </c>
    </row>
    <row r="6" spans="1:10" x14ac:dyDescent="0.3">
      <c r="A6" s="26" t="s">
        <v>218</v>
      </c>
      <c r="B6" s="54">
        <v>679</v>
      </c>
      <c r="C6" s="51">
        <v>78000</v>
      </c>
      <c r="D6" s="49">
        <f t="shared" ref="D6:D12" si="5">B6/C6</f>
        <v>8.7051282051282056E-3</v>
      </c>
      <c r="E6" s="51">
        <v>87000</v>
      </c>
      <c r="F6" s="51">
        <f t="shared" ref="F6:F12" si="6">D6*E6</f>
        <v>757.34615384615392</v>
      </c>
      <c r="G6" s="51">
        <v>139300</v>
      </c>
      <c r="H6" s="51">
        <f t="shared" ref="H6:H10" si="7">D6*G6</f>
        <v>1212.624358974359</v>
      </c>
    </row>
    <row r="7" spans="1:10" x14ac:dyDescent="0.3">
      <c r="A7" s="26" t="s">
        <v>219</v>
      </c>
      <c r="B7" s="54">
        <v>721</v>
      </c>
      <c r="C7" s="51">
        <v>78000</v>
      </c>
      <c r="D7" s="49">
        <f t="shared" si="5"/>
        <v>9.2435897435897436E-3</v>
      </c>
      <c r="E7" s="51">
        <v>87000</v>
      </c>
      <c r="F7" s="51">
        <f t="shared" si="6"/>
        <v>804.19230769230774</v>
      </c>
      <c r="G7" s="51">
        <v>139300</v>
      </c>
      <c r="H7" s="51">
        <f t="shared" si="7"/>
        <v>1287.6320512820512</v>
      </c>
    </row>
    <row r="8" spans="1:10" x14ac:dyDescent="0.3">
      <c r="A8" s="26" t="s">
        <v>224</v>
      </c>
      <c r="B8" s="54">
        <v>1552</v>
      </c>
      <c r="C8" s="51">
        <v>78000</v>
      </c>
      <c r="D8" s="49">
        <f t="shared" si="5"/>
        <v>1.9897435897435898E-2</v>
      </c>
      <c r="E8" s="51">
        <v>87000</v>
      </c>
      <c r="F8" s="51">
        <f t="shared" si="6"/>
        <v>1731.0769230769231</v>
      </c>
      <c r="G8" s="51">
        <v>139300</v>
      </c>
      <c r="H8" s="51">
        <f t="shared" si="7"/>
        <v>2771.7128205128206</v>
      </c>
    </row>
    <row r="9" spans="1:10" x14ac:dyDescent="0.3">
      <c r="A9" s="26" t="s">
        <v>347</v>
      </c>
      <c r="B9" s="54">
        <v>1008</v>
      </c>
      <c r="C9" s="51">
        <v>78000</v>
      </c>
      <c r="D9" s="49">
        <f t="shared" si="5"/>
        <v>1.2923076923076923E-2</v>
      </c>
      <c r="E9" s="51">
        <v>87000</v>
      </c>
      <c r="F9" s="51">
        <f t="shared" si="6"/>
        <v>1124.3076923076922</v>
      </c>
      <c r="G9" s="51">
        <v>139300</v>
      </c>
      <c r="H9" s="51">
        <f t="shared" si="7"/>
        <v>1800.1846153846152</v>
      </c>
    </row>
    <row r="10" spans="1:10" x14ac:dyDescent="0.3">
      <c r="A10" s="26" t="s">
        <v>240</v>
      </c>
      <c r="B10" s="54">
        <v>376</v>
      </c>
      <c r="C10" s="51">
        <v>78000</v>
      </c>
      <c r="D10" s="49">
        <f t="shared" si="5"/>
        <v>4.8205128205128208E-3</v>
      </c>
      <c r="E10" s="51">
        <v>87000</v>
      </c>
      <c r="F10" s="51">
        <f t="shared" si="6"/>
        <v>419.38461538461542</v>
      </c>
      <c r="G10" s="51">
        <v>139300</v>
      </c>
      <c r="H10" s="51">
        <f t="shared" si="7"/>
        <v>671.49743589743593</v>
      </c>
    </row>
    <row r="11" spans="1:10" x14ac:dyDescent="0.3">
      <c r="A11" s="26" t="s">
        <v>2</v>
      </c>
      <c r="B11" s="54">
        <v>1307</v>
      </c>
      <c r="C11" s="51">
        <v>78000</v>
      </c>
      <c r="D11" s="49">
        <f t="shared" si="5"/>
        <v>1.6756410256410257E-2</v>
      </c>
      <c r="E11" s="51">
        <v>87000</v>
      </c>
      <c r="F11" s="51">
        <f t="shared" si="6"/>
        <v>1457.8076923076924</v>
      </c>
      <c r="G11" s="51"/>
      <c r="H11" s="51"/>
    </row>
    <row r="12" spans="1:10" x14ac:dyDescent="0.3">
      <c r="A12" s="26" t="s">
        <v>239</v>
      </c>
      <c r="B12" s="54">
        <v>900</v>
      </c>
      <c r="C12" s="51">
        <v>78000</v>
      </c>
      <c r="D12" s="49">
        <f t="shared" si="5"/>
        <v>1.1538461538461539E-2</v>
      </c>
      <c r="E12" s="51">
        <v>87000</v>
      </c>
      <c r="F12" s="51">
        <f t="shared" si="6"/>
        <v>1003.8461538461539</v>
      </c>
      <c r="G12" s="51">
        <v>139300</v>
      </c>
      <c r="H12" s="51">
        <f t="shared" ref="H12:H18" si="8">D12*G12</f>
        <v>1607.3076923076924</v>
      </c>
    </row>
    <row r="13" spans="1:10" x14ac:dyDescent="0.3">
      <c r="A13" s="26" t="s">
        <v>321</v>
      </c>
      <c r="B13" s="54">
        <v>3071</v>
      </c>
      <c r="C13" s="51">
        <v>78000</v>
      </c>
      <c r="D13" s="49">
        <f t="shared" ref="D13" si="9">B13/C13</f>
        <v>3.9371794871794874E-2</v>
      </c>
      <c r="E13" s="51">
        <v>87000</v>
      </c>
      <c r="F13" s="51">
        <f t="shared" ref="F13" si="10">D13*E13</f>
        <v>3425.3461538461543</v>
      </c>
      <c r="G13" s="51">
        <v>139300</v>
      </c>
      <c r="H13" s="51">
        <f t="shared" si="8"/>
        <v>5484.4910256410258</v>
      </c>
    </row>
    <row r="14" spans="1:10" x14ac:dyDescent="0.3">
      <c r="A14" s="26" t="s">
        <v>245</v>
      </c>
      <c r="B14" s="54">
        <v>363</v>
      </c>
      <c r="C14" s="51">
        <v>78000</v>
      </c>
      <c r="D14" s="49">
        <f t="shared" ref="D14" si="11">B14/C14</f>
        <v>4.6538461538461542E-3</v>
      </c>
      <c r="E14" s="51">
        <v>87000</v>
      </c>
      <c r="F14" s="51">
        <f t="shared" ref="F14" si="12">D14*E14</f>
        <v>404.88461538461542</v>
      </c>
      <c r="G14" s="51">
        <v>139300</v>
      </c>
      <c r="H14" s="51">
        <f t="shared" si="8"/>
        <v>648.28076923076924</v>
      </c>
    </row>
    <row r="15" spans="1:10" x14ac:dyDescent="0.3">
      <c r="A15" s="26" t="s">
        <v>246</v>
      </c>
      <c r="B15" s="54">
        <v>333</v>
      </c>
      <c r="C15" s="51">
        <v>78000</v>
      </c>
      <c r="D15" s="49">
        <f t="shared" ref="D15" si="13">B15/C15</f>
        <v>4.2692307692307691E-3</v>
      </c>
      <c r="E15" s="51">
        <v>87000</v>
      </c>
      <c r="F15" s="51">
        <f t="shared" ref="F15" si="14">D15*E15</f>
        <v>371.42307692307691</v>
      </c>
      <c r="G15" s="51">
        <v>139300</v>
      </c>
      <c r="H15" s="51">
        <f t="shared" si="8"/>
        <v>594.70384615384614</v>
      </c>
    </row>
    <row r="16" spans="1:10" ht="36" x14ac:dyDescent="0.3">
      <c r="A16" s="26" t="s">
        <v>352</v>
      </c>
      <c r="B16" s="54">
        <v>560</v>
      </c>
      <c r="C16" s="51">
        <v>78000</v>
      </c>
      <c r="D16" s="49">
        <f t="shared" ref="D16" si="15">B16/C16</f>
        <v>7.1794871794871795E-3</v>
      </c>
      <c r="E16" s="51">
        <v>87000</v>
      </c>
      <c r="F16" s="51">
        <f t="shared" ref="F16" si="16">D16*E16</f>
        <v>624.61538461538464</v>
      </c>
      <c r="G16" s="51">
        <v>139300</v>
      </c>
      <c r="H16" s="51">
        <f t="shared" si="8"/>
        <v>1000.1025641025641</v>
      </c>
    </row>
    <row r="17" spans="1:8" x14ac:dyDescent="0.3">
      <c r="A17" s="26" t="s">
        <v>313</v>
      </c>
      <c r="B17" s="54">
        <v>539</v>
      </c>
      <c r="C17" s="51">
        <v>78000</v>
      </c>
      <c r="D17" s="49">
        <f t="shared" ref="D17" si="17">B17/C17</f>
        <v>6.9102564102564105E-3</v>
      </c>
      <c r="E17" s="51">
        <v>87000</v>
      </c>
      <c r="F17" s="51">
        <f t="shared" ref="F17" si="18">D17*E17</f>
        <v>601.19230769230774</v>
      </c>
      <c r="G17" s="51">
        <v>139300</v>
      </c>
      <c r="H17" s="51">
        <f t="shared" si="8"/>
        <v>962.59871794871799</v>
      </c>
    </row>
    <row r="18" spans="1:8" x14ac:dyDescent="0.3">
      <c r="A18" s="26" t="s">
        <v>251</v>
      </c>
      <c r="B18" s="54">
        <v>620</v>
      </c>
      <c r="C18" s="51">
        <v>78000</v>
      </c>
      <c r="D18" s="49">
        <f t="shared" ref="D18:D22" si="19">B18/C18</f>
        <v>7.9487179487179489E-3</v>
      </c>
      <c r="E18" s="51">
        <v>87000</v>
      </c>
      <c r="F18" s="51">
        <f t="shared" ref="F18:F22" si="20">D18*E18</f>
        <v>691.53846153846155</v>
      </c>
      <c r="G18" s="51">
        <v>139300</v>
      </c>
      <c r="H18" s="51">
        <f t="shared" si="8"/>
        <v>1107.2564102564104</v>
      </c>
    </row>
    <row r="19" spans="1:8" x14ac:dyDescent="0.3">
      <c r="A19" s="26" t="s">
        <v>5</v>
      </c>
      <c r="B19" s="54">
        <v>352</v>
      </c>
      <c r="C19" s="51">
        <v>78000</v>
      </c>
      <c r="D19" s="49">
        <f t="shared" si="19"/>
        <v>4.5128205128205125E-3</v>
      </c>
      <c r="E19" s="51">
        <v>87000</v>
      </c>
      <c r="F19" s="51">
        <f t="shared" si="20"/>
        <v>392.61538461538458</v>
      </c>
      <c r="G19" s="51">
        <v>139300</v>
      </c>
      <c r="H19" s="51">
        <f t="shared" ref="H19:H22" si="21">D19*G19</f>
        <v>628.63589743589739</v>
      </c>
    </row>
    <row r="20" spans="1:8" x14ac:dyDescent="0.3">
      <c r="A20" s="26" t="s">
        <v>6</v>
      </c>
      <c r="B20" s="54">
        <v>868</v>
      </c>
      <c r="C20" s="51">
        <v>78000</v>
      </c>
      <c r="D20" s="49">
        <f t="shared" si="19"/>
        <v>1.1128205128205127E-2</v>
      </c>
      <c r="E20" s="51">
        <v>87000</v>
      </c>
      <c r="F20" s="51">
        <f t="shared" si="20"/>
        <v>968.15384615384608</v>
      </c>
      <c r="G20" s="51">
        <v>139300</v>
      </c>
      <c r="H20" s="51">
        <f t="shared" si="21"/>
        <v>1550.1589743589743</v>
      </c>
    </row>
    <row r="21" spans="1:8" x14ac:dyDescent="0.3">
      <c r="A21" s="26" t="s">
        <v>255</v>
      </c>
      <c r="B21" s="54">
        <v>1613</v>
      </c>
      <c r="C21" s="51">
        <v>78000</v>
      </c>
      <c r="D21" s="49">
        <f t="shared" si="19"/>
        <v>2.0679487179487178E-2</v>
      </c>
      <c r="E21" s="51">
        <v>87000</v>
      </c>
      <c r="F21" s="51">
        <f t="shared" si="20"/>
        <v>1799.1153846153845</v>
      </c>
      <c r="G21" s="51">
        <v>139300</v>
      </c>
      <c r="H21" s="51">
        <f t="shared" si="21"/>
        <v>2880.6525641025642</v>
      </c>
    </row>
    <row r="22" spans="1:8" x14ac:dyDescent="0.3">
      <c r="A22" s="26" t="s">
        <v>258</v>
      </c>
      <c r="B22" s="54">
        <v>477</v>
      </c>
      <c r="C22" s="51">
        <v>78000</v>
      </c>
      <c r="D22" s="49">
        <f t="shared" si="19"/>
        <v>6.1153846153846154E-3</v>
      </c>
      <c r="E22" s="51">
        <v>87000</v>
      </c>
      <c r="F22" s="51">
        <f t="shared" si="20"/>
        <v>532.03846153846155</v>
      </c>
      <c r="G22" s="51">
        <v>139300</v>
      </c>
      <c r="H22" s="51">
        <f t="shared" si="21"/>
        <v>851.87307692307695</v>
      </c>
    </row>
    <row r="23" spans="1:8" x14ac:dyDescent="0.3">
      <c r="A23" s="26" t="s">
        <v>353</v>
      </c>
      <c r="B23" s="54">
        <v>964</v>
      </c>
      <c r="C23" s="51">
        <v>78000</v>
      </c>
      <c r="D23" s="49">
        <f t="shared" ref="D23" si="22">B23/C23</f>
        <v>1.2358974358974359E-2</v>
      </c>
      <c r="E23" s="51">
        <v>87000</v>
      </c>
      <c r="F23" s="51">
        <f t="shared" ref="F23" si="23">D23*E23</f>
        <v>1075.2307692307693</v>
      </c>
      <c r="G23" s="51">
        <v>139300</v>
      </c>
      <c r="H23" s="51">
        <f t="shared" ref="H23" si="24">D23*G23</f>
        <v>1721.6051282051283</v>
      </c>
    </row>
    <row r="24" spans="1:8" x14ac:dyDescent="0.3">
      <c r="A24" s="26" t="s">
        <v>234</v>
      </c>
      <c r="B24" s="30">
        <v>783</v>
      </c>
      <c r="C24" s="51">
        <v>78000</v>
      </c>
      <c r="D24" s="49">
        <f t="shared" si="0"/>
        <v>1.0038461538461538E-2</v>
      </c>
      <c r="E24" s="51">
        <v>87000</v>
      </c>
      <c r="F24" s="51">
        <f t="shared" si="1"/>
        <v>873.34615384615381</v>
      </c>
      <c r="G24" s="51">
        <v>139300</v>
      </c>
      <c r="H24" s="51">
        <f t="shared" si="4"/>
        <v>1398.3576923076921</v>
      </c>
    </row>
    <row r="25" spans="1:8" x14ac:dyDescent="0.3">
      <c r="A25" s="26" t="s">
        <v>252</v>
      </c>
      <c r="B25" s="30">
        <v>186</v>
      </c>
      <c r="C25" s="51">
        <v>78000</v>
      </c>
      <c r="D25" s="49">
        <f t="shared" ref="D25:D29" si="25">B25/C25</f>
        <v>2.3846153846153848E-3</v>
      </c>
      <c r="E25" s="51">
        <v>87000</v>
      </c>
      <c r="F25" s="51">
        <f t="shared" ref="F25:F29" si="26">D25*E25</f>
        <v>207.46153846153848</v>
      </c>
      <c r="G25" s="51">
        <v>139300</v>
      </c>
      <c r="H25" s="51">
        <f t="shared" si="4"/>
        <v>332.17692307692312</v>
      </c>
    </row>
    <row r="26" spans="1:8" x14ac:dyDescent="0.3">
      <c r="A26" s="26" t="s">
        <v>7</v>
      </c>
      <c r="B26" s="54">
        <v>509</v>
      </c>
      <c r="C26" s="51">
        <v>78000</v>
      </c>
      <c r="D26" s="49">
        <f t="shared" ref="D26" si="27">B26/C26</f>
        <v>6.5256410256410253E-3</v>
      </c>
      <c r="E26" s="51">
        <v>87000</v>
      </c>
      <c r="F26" s="51">
        <f t="shared" ref="F26" si="28">D26*E26</f>
        <v>567.73076923076917</v>
      </c>
      <c r="G26" s="51">
        <v>139300</v>
      </c>
      <c r="H26" s="51">
        <f t="shared" ref="H26" si="29">D26*G26</f>
        <v>909.02179487179478</v>
      </c>
    </row>
    <row r="27" spans="1:8" x14ac:dyDescent="0.3">
      <c r="A27" s="26" t="s">
        <v>265</v>
      </c>
      <c r="B27" s="54">
        <v>852</v>
      </c>
      <c r="C27" s="51">
        <v>78000</v>
      </c>
      <c r="D27" s="49">
        <f t="shared" ref="D27" si="30">B27/C27</f>
        <v>1.0923076923076923E-2</v>
      </c>
      <c r="E27" s="51">
        <v>87000</v>
      </c>
      <c r="F27" s="51">
        <f t="shared" ref="F27" si="31">D27*E27</f>
        <v>950.30769230769226</v>
      </c>
      <c r="G27" s="51">
        <v>139300</v>
      </c>
      <c r="H27" s="51">
        <f t="shared" ref="H27" si="32">D27*G27</f>
        <v>1521.5846153846153</v>
      </c>
    </row>
    <row r="28" spans="1:8" x14ac:dyDescent="0.3">
      <c r="A28" s="26" t="s">
        <v>354</v>
      </c>
      <c r="B28" s="54">
        <v>585</v>
      </c>
      <c r="C28" s="51">
        <v>78000</v>
      </c>
      <c r="D28" s="49">
        <f t="shared" ref="D28" si="33">B28/C28</f>
        <v>7.4999999999999997E-3</v>
      </c>
      <c r="E28" s="51">
        <v>87000</v>
      </c>
      <c r="F28" s="51">
        <f t="shared" ref="F28" si="34">D28*E28</f>
        <v>652.5</v>
      </c>
      <c r="G28" s="51">
        <v>139300</v>
      </c>
      <c r="H28" s="51">
        <f t="shared" ref="H28" si="35">D28*G28</f>
        <v>1044.75</v>
      </c>
    </row>
    <row r="29" spans="1:8" x14ac:dyDescent="0.3">
      <c r="A29" s="26" t="s">
        <v>348</v>
      </c>
      <c r="B29" s="30">
        <v>225</v>
      </c>
      <c r="C29" s="51">
        <v>78000</v>
      </c>
      <c r="D29" s="49">
        <f t="shared" si="25"/>
        <v>2.8846153846153848E-3</v>
      </c>
      <c r="E29" s="51">
        <v>87000</v>
      </c>
      <c r="F29" s="51">
        <f t="shared" si="26"/>
        <v>250.96153846153848</v>
      </c>
      <c r="G29" s="51">
        <v>139300</v>
      </c>
      <c r="H29" s="51">
        <f t="shared" si="4"/>
        <v>401.82692307692309</v>
      </c>
    </row>
    <row r="30" spans="1:8" x14ac:dyDescent="0.3">
      <c r="A30" s="26" t="s">
        <v>270</v>
      </c>
      <c r="B30" s="54">
        <v>800</v>
      </c>
      <c r="C30" s="51">
        <v>78000</v>
      </c>
      <c r="D30" s="49">
        <f t="shared" ref="D30" si="36">B30/C30</f>
        <v>1.0256410256410256E-2</v>
      </c>
      <c r="E30" s="51">
        <v>87000</v>
      </c>
      <c r="F30" s="51">
        <f t="shared" ref="F30" si="37">D30*E30</f>
        <v>892.30769230769226</v>
      </c>
      <c r="G30" s="51">
        <v>139300</v>
      </c>
      <c r="H30" s="51">
        <f t="shared" ref="H30" si="38">D30*G30</f>
        <v>1428.7179487179487</v>
      </c>
    </row>
    <row r="31" spans="1:8" x14ac:dyDescent="0.3">
      <c r="A31" s="26" t="s">
        <v>271</v>
      </c>
      <c r="B31" s="54">
        <v>355</v>
      </c>
      <c r="C31" s="51">
        <v>78000</v>
      </c>
      <c r="D31" s="49">
        <f t="shared" ref="D31" si="39">B31/C31</f>
        <v>4.5512820512820509E-3</v>
      </c>
      <c r="E31" s="51">
        <v>87000</v>
      </c>
      <c r="F31" s="51">
        <f t="shared" ref="F31" si="40">D31*E31</f>
        <v>395.96153846153845</v>
      </c>
      <c r="G31" s="51">
        <v>139300</v>
      </c>
      <c r="H31" s="51">
        <f t="shared" ref="H31" si="41">D31*G31</f>
        <v>633.99358974358972</v>
      </c>
    </row>
    <row r="32" spans="1:8" x14ac:dyDescent="0.3">
      <c r="A32" s="26" t="s">
        <v>272</v>
      </c>
      <c r="B32" s="54">
        <v>304</v>
      </c>
      <c r="C32" s="51">
        <v>78000</v>
      </c>
      <c r="D32" s="49">
        <f t="shared" ref="D32" si="42">B32/C32</f>
        <v>3.8974358974358976E-3</v>
      </c>
      <c r="E32" s="51">
        <v>87000</v>
      </c>
      <c r="F32" s="51">
        <f t="shared" ref="F32" si="43">D32*E32</f>
        <v>339.07692307692309</v>
      </c>
      <c r="G32" s="51">
        <v>139300</v>
      </c>
      <c r="H32" s="51">
        <f t="shared" ref="H32" si="44">D32*G32</f>
        <v>542.91282051282053</v>
      </c>
    </row>
    <row r="33" spans="1:8" x14ac:dyDescent="0.3">
      <c r="A33" s="26" t="s">
        <v>273</v>
      </c>
      <c r="B33" s="54">
        <v>905</v>
      </c>
      <c r="C33" s="51">
        <v>78000</v>
      </c>
      <c r="D33" s="49">
        <f t="shared" ref="D33" si="45">B33/C33</f>
        <v>1.1602564102564102E-2</v>
      </c>
      <c r="E33" s="51">
        <v>87000</v>
      </c>
      <c r="F33" s="51">
        <f t="shared" ref="F33" si="46">D33*E33</f>
        <v>1009.4230769230769</v>
      </c>
      <c r="G33" s="51">
        <v>139300</v>
      </c>
      <c r="H33" s="51">
        <f t="shared" ref="H33" si="47">D33*G33</f>
        <v>1616.2371794871794</v>
      </c>
    </row>
    <row r="34" spans="1:8" x14ac:dyDescent="0.3">
      <c r="A34" s="26" t="s">
        <v>276</v>
      </c>
      <c r="B34" s="30">
        <v>365</v>
      </c>
      <c r="C34" s="51">
        <v>78000</v>
      </c>
      <c r="D34" s="49">
        <f t="shared" si="0"/>
        <v>4.6794871794871799E-3</v>
      </c>
      <c r="E34" s="51">
        <v>87000</v>
      </c>
      <c r="F34" s="51">
        <f t="shared" si="1"/>
        <v>407.11538461538464</v>
      </c>
      <c r="G34" s="51">
        <v>139300</v>
      </c>
      <c r="H34" s="51">
        <f t="shared" si="4"/>
        <v>651.8525641025642</v>
      </c>
    </row>
    <row r="35" spans="1:8" x14ac:dyDescent="0.3">
      <c r="A35" s="26" t="s">
        <v>13</v>
      </c>
      <c r="B35" s="54">
        <v>569</v>
      </c>
      <c r="C35" s="51">
        <v>78000</v>
      </c>
      <c r="D35" s="49">
        <f t="shared" ref="D35" si="48">B35/C35</f>
        <v>7.2948717948717948E-3</v>
      </c>
      <c r="E35" s="51">
        <v>87000</v>
      </c>
      <c r="F35" s="51">
        <f t="shared" ref="F35" si="49">D35*E35</f>
        <v>634.65384615384619</v>
      </c>
      <c r="G35" s="51">
        <v>139300</v>
      </c>
      <c r="H35" s="51">
        <f t="shared" ref="H35" si="50">D35*G35</f>
        <v>1016.175641025641</v>
      </c>
    </row>
    <row r="36" spans="1:8" x14ac:dyDescent="0.3">
      <c r="A36" s="26" t="s">
        <v>14</v>
      </c>
      <c r="B36" s="30">
        <v>265</v>
      </c>
      <c r="C36" s="51">
        <v>78000</v>
      </c>
      <c r="D36" s="49">
        <f t="shared" ref="D36" si="51">B36/C36</f>
        <v>3.3974358974358976E-3</v>
      </c>
      <c r="E36" s="51">
        <v>87000</v>
      </c>
      <c r="F36" s="51">
        <f t="shared" ref="F36" si="52">D36*E36</f>
        <v>295.57692307692309</v>
      </c>
      <c r="G36" s="51">
        <v>139300</v>
      </c>
      <c r="H36" s="51">
        <f t="shared" si="4"/>
        <v>473.26282051282055</v>
      </c>
    </row>
    <row r="37" spans="1:8" x14ac:dyDescent="0.3">
      <c r="A37" s="26" t="s">
        <v>312</v>
      </c>
      <c r="B37" s="30">
        <v>1229</v>
      </c>
      <c r="C37" s="51">
        <v>78000</v>
      </c>
      <c r="D37" s="49">
        <f t="shared" ref="D37:D38" si="53">B37/C37</f>
        <v>1.5756410256410256E-2</v>
      </c>
      <c r="E37" s="51">
        <v>87000</v>
      </c>
      <c r="F37" s="51">
        <f t="shared" ref="F37:F38" si="54">D37*E37</f>
        <v>1370.8076923076924</v>
      </c>
      <c r="G37" s="51"/>
      <c r="H37" s="51"/>
    </row>
    <row r="38" spans="1:8" x14ac:dyDescent="0.3">
      <c r="A38" s="26" t="s">
        <v>277</v>
      </c>
      <c r="B38" s="30">
        <v>393</v>
      </c>
      <c r="C38" s="51">
        <v>78000</v>
      </c>
      <c r="D38" s="49">
        <f t="shared" si="53"/>
        <v>5.0384615384615385E-3</v>
      </c>
      <c r="E38" s="51">
        <v>87000</v>
      </c>
      <c r="F38" s="51">
        <f t="shared" si="54"/>
        <v>438.34615384615387</v>
      </c>
      <c r="G38" s="51">
        <v>139300</v>
      </c>
      <c r="H38" s="51">
        <f t="shared" ref="H38" si="55">D38*G38</f>
        <v>701.85769230769233</v>
      </c>
    </row>
    <row r="39" spans="1:8" x14ac:dyDescent="0.3">
      <c r="A39" s="26" t="s">
        <v>16</v>
      </c>
      <c r="B39" s="30">
        <v>326</v>
      </c>
      <c r="C39" s="51">
        <v>78000</v>
      </c>
      <c r="D39" s="49">
        <f t="shared" si="0"/>
        <v>4.1794871794871794E-3</v>
      </c>
      <c r="E39" s="51">
        <v>87000</v>
      </c>
      <c r="F39" s="51">
        <f t="shared" si="1"/>
        <v>363.61538461538458</v>
      </c>
      <c r="G39" s="51">
        <v>139300</v>
      </c>
      <c r="H39" s="51">
        <f t="shared" ref="H39:H51" si="56">D39*G39</f>
        <v>582.20256410256411</v>
      </c>
    </row>
    <row r="40" spans="1:8" x14ac:dyDescent="0.3">
      <c r="A40" s="26" t="s">
        <v>70</v>
      </c>
      <c r="B40" s="30">
        <v>549</v>
      </c>
      <c r="C40" s="51">
        <v>78000</v>
      </c>
      <c r="D40" s="49">
        <f t="shared" ref="D40" si="57">B40/C40</f>
        <v>7.0384615384615386E-3</v>
      </c>
      <c r="E40" s="51">
        <v>87000</v>
      </c>
      <c r="F40" s="51">
        <f t="shared" ref="F40" si="58">D40*E40</f>
        <v>612.34615384615381</v>
      </c>
      <c r="G40" s="51">
        <v>139300</v>
      </c>
      <c r="H40" s="51">
        <f t="shared" si="56"/>
        <v>980.45769230769235</v>
      </c>
    </row>
    <row r="41" spans="1:8" x14ac:dyDescent="0.3">
      <c r="A41" s="26" t="s">
        <v>355</v>
      </c>
      <c r="B41" s="30">
        <v>236</v>
      </c>
      <c r="C41" s="51">
        <v>78000</v>
      </c>
      <c r="D41" s="49">
        <f t="shared" ref="D41" si="59">B41/C41</f>
        <v>3.0256410256410257E-3</v>
      </c>
      <c r="E41" s="51">
        <v>87000</v>
      </c>
      <c r="F41" s="51">
        <f t="shared" ref="F41" si="60">D41*E41</f>
        <v>263.23076923076923</v>
      </c>
      <c r="G41" s="51">
        <v>139300</v>
      </c>
      <c r="H41" s="51">
        <f t="shared" si="56"/>
        <v>421.47179487179488</v>
      </c>
    </row>
    <row r="42" spans="1:8" x14ac:dyDescent="0.3">
      <c r="A42" s="26" t="s">
        <v>21</v>
      </c>
      <c r="B42" s="30">
        <v>304</v>
      </c>
      <c r="C42" s="51">
        <v>78000</v>
      </c>
      <c r="D42" s="49">
        <f t="shared" ref="D42:D44" si="61">B42/C42</f>
        <v>3.8974358974358976E-3</v>
      </c>
      <c r="E42" s="51">
        <v>87000</v>
      </c>
      <c r="F42" s="51">
        <f t="shared" ref="F42:F44" si="62">D42*E42</f>
        <v>339.07692307692309</v>
      </c>
      <c r="G42" s="51">
        <v>139300</v>
      </c>
      <c r="H42" s="51">
        <f t="shared" si="56"/>
        <v>542.91282051282053</v>
      </c>
    </row>
    <row r="43" spans="1:8" x14ac:dyDescent="0.3">
      <c r="A43" s="26" t="s">
        <v>19</v>
      </c>
      <c r="B43" s="30">
        <v>468</v>
      </c>
      <c r="C43" s="51">
        <v>78000</v>
      </c>
      <c r="D43" s="49">
        <f t="shared" ref="D43" si="63">B43/C43</f>
        <v>6.0000000000000001E-3</v>
      </c>
      <c r="E43" s="51">
        <v>87000</v>
      </c>
      <c r="F43" s="51">
        <f t="shared" ref="F43" si="64">D43*E43</f>
        <v>522</v>
      </c>
      <c r="G43" s="51">
        <v>139300</v>
      </c>
      <c r="H43" s="51">
        <f t="shared" si="56"/>
        <v>835.80000000000007</v>
      </c>
    </row>
    <row r="44" spans="1:8" x14ac:dyDescent="0.3">
      <c r="A44" s="26" t="s">
        <v>283</v>
      </c>
      <c r="B44" s="30">
        <v>207</v>
      </c>
      <c r="C44" s="51">
        <v>78000</v>
      </c>
      <c r="D44" s="49">
        <f t="shared" si="61"/>
        <v>2.6538461538461538E-3</v>
      </c>
      <c r="E44" s="51">
        <v>87000</v>
      </c>
      <c r="F44" s="51">
        <f t="shared" si="62"/>
        <v>230.88461538461539</v>
      </c>
      <c r="G44" s="51">
        <v>139300</v>
      </c>
      <c r="H44" s="51">
        <f t="shared" si="56"/>
        <v>369.68076923076922</v>
      </c>
    </row>
    <row r="45" spans="1:8" x14ac:dyDescent="0.3">
      <c r="A45" s="26" t="s">
        <v>23</v>
      </c>
      <c r="B45" s="30">
        <v>270</v>
      </c>
      <c r="C45" s="51">
        <v>78000</v>
      </c>
      <c r="D45" s="49">
        <f t="shared" si="0"/>
        <v>3.4615384615384616E-3</v>
      </c>
      <c r="E45" s="51">
        <v>87000</v>
      </c>
      <c r="F45" s="51">
        <f t="shared" si="1"/>
        <v>301.15384615384619</v>
      </c>
      <c r="G45" s="51">
        <v>139300</v>
      </c>
      <c r="H45" s="51">
        <f t="shared" si="56"/>
        <v>482.19230769230768</v>
      </c>
    </row>
    <row r="46" spans="1:8" x14ac:dyDescent="0.3">
      <c r="A46" s="26" t="s">
        <v>24</v>
      </c>
      <c r="B46" s="30">
        <v>551</v>
      </c>
      <c r="C46" s="51">
        <v>78000</v>
      </c>
      <c r="D46" s="49">
        <f t="shared" ref="D46" si="65">B46/C46</f>
        <v>7.0641025641025642E-3</v>
      </c>
      <c r="E46" s="51">
        <v>87000</v>
      </c>
      <c r="F46" s="51">
        <f t="shared" ref="F46" si="66">D46*E46</f>
        <v>614.57692307692309</v>
      </c>
      <c r="G46" s="51">
        <v>139300</v>
      </c>
      <c r="H46" s="51">
        <f t="shared" si="56"/>
        <v>984.02948717948721</v>
      </c>
    </row>
    <row r="47" spans="1:8" x14ac:dyDescent="0.3">
      <c r="A47" s="26" t="s">
        <v>25</v>
      </c>
      <c r="B47" s="30">
        <v>209</v>
      </c>
      <c r="C47" s="51">
        <v>78000</v>
      </c>
      <c r="D47" s="49">
        <f t="shared" ref="D47" si="67">B47/C47</f>
        <v>2.6794871794871794E-3</v>
      </c>
      <c r="E47" s="51">
        <v>87000</v>
      </c>
      <c r="F47" s="51">
        <f t="shared" ref="F47" si="68">D47*E47</f>
        <v>233.11538461538461</v>
      </c>
      <c r="G47" s="51">
        <v>139300</v>
      </c>
      <c r="H47" s="51">
        <f t="shared" si="56"/>
        <v>373.25256410256407</v>
      </c>
    </row>
    <row r="48" spans="1:8" x14ac:dyDescent="0.3">
      <c r="A48" s="26" t="s">
        <v>26</v>
      </c>
      <c r="B48" s="30">
        <v>747</v>
      </c>
      <c r="C48" s="51">
        <v>78000</v>
      </c>
      <c r="D48" s="49">
        <f t="shared" ref="D48" si="69">B48/C48</f>
        <v>9.5769230769230766E-3</v>
      </c>
      <c r="E48" s="51">
        <v>87000</v>
      </c>
      <c r="F48" s="51">
        <f t="shared" ref="F48" si="70">D48*E48</f>
        <v>833.19230769230762</v>
      </c>
      <c r="G48" s="51">
        <v>139300</v>
      </c>
      <c r="H48" s="51">
        <f t="shared" si="56"/>
        <v>1334.0653846153846</v>
      </c>
    </row>
    <row r="49" spans="1:8" x14ac:dyDescent="0.3">
      <c r="A49" s="26" t="s">
        <v>62</v>
      </c>
      <c r="B49" s="30">
        <v>691</v>
      </c>
      <c r="C49" s="51">
        <v>78000</v>
      </c>
      <c r="D49" s="49">
        <f t="shared" ref="D49" si="71">B49/C49</f>
        <v>8.8589743589743593E-3</v>
      </c>
      <c r="E49" s="51">
        <v>87000</v>
      </c>
      <c r="F49" s="51">
        <f t="shared" ref="F49" si="72">D49*E49</f>
        <v>770.73076923076928</v>
      </c>
      <c r="G49" s="51">
        <v>139300</v>
      </c>
      <c r="H49" s="51">
        <f t="shared" si="56"/>
        <v>1234.0551282051283</v>
      </c>
    </row>
    <row r="50" spans="1:8" x14ac:dyDescent="0.3">
      <c r="A50" s="26" t="s">
        <v>287</v>
      </c>
      <c r="B50" s="30">
        <v>390</v>
      </c>
      <c r="C50" s="51">
        <v>78000</v>
      </c>
      <c r="D50" s="49">
        <f t="shared" ref="D50" si="73">B50/C50</f>
        <v>5.0000000000000001E-3</v>
      </c>
      <c r="E50" s="51">
        <v>87000</v>
      </c>
      <c r="F50" s="51">
        <f t="shared" ref="F50" si="74">D50*E50</f>
        <v>435</v>
      </c>
      <c r="G50" s="51">
        <v>139300</v>
      </c>
      <c r="H50" s="51">
        <f t="shared" si="56"/>
        <v>696.5</v>
      </c>
    </row>
    <row r="51" spans="1:8" x14ac:dyDescent="0.3">
      <c r="A51" s="26" t="s">
        <v>356</v>
      </c>
      <c r="B51" s="30">
        <v>307</v>
      </c>
      <c r="C51" s="51">
        <v>78000</v>
      </c>
      <c r="D51" s="49">
        <f t="shared" ref="D51" si="75">B51/C51</f>
        <v>3.935897435897436E-3</v>
      </c>
      <c r="E51" s="51">
        <v>87000</v>
      </c>
      <c r="F51" s="51">
        <f t="shared" ref="F51" si="76">D51*E51</f>
        <v>342.42307692307696</v>
      </c>
      <c r="G51" s="51">
        <v>139300</v>
      </c>
      <c r="H51" s="51">
        <f t="shared" si="56"/>
        <v>548.27051282051286</v>
      </c>
    </row>
    <row r="52" spans="1:8" x14ac:dyDescent="0.3">
      <c r="A52" s="26" t="s">
        <v>29</v>
      </c>
      <c r="B52" s="30">
        <v>574</v>
      </c>
      <c r="C52" s="51">
        <v>78000</v>
      </c>
      <c r="D52" s="49">
        <f t="shared" si="0"/>
        <v>7.3589743589743588E-3</v>
      </c>
      <c r="E52" s="51">
        <v>87000</v>
      </c>
      <c r="F52" s="51">
        <f t="shared" si="1"/>
        <v>640.23076923076917</v>
      </c>
      <c r="G52" s="51"/>
      <c r="H52" s="51"/>
    </row>
    <row r="53" spans="1:8" x14ac:dyDescent="0.3">
      <c r="A53" s="26" t="s">
        <v>357</v>
      </c>
      <c r="B53" s="30">
        <v>281</v>
      </c>
      <c r="C53" s="51">
        <v>78000</v>
      </c>
      <c r="D53" s="49">
        <f t="shared" si="0"/>
        <v>3.6025641025641026E-3</v>
      </c>
      <c r="E53" s="51">
        <v>87000</v>
      </c>
      <c r="F53" s="51">
        <f t="shared" si="1"/>
        <v>313.42307692307691</v>
      </c>
      <c r="G53" s="51">
        <v>139300</v>
      </c>
      <c r="H53" s="51">
        <f t="shared" ref="H53:H69" si="77">D53*G53</f>
        <v>501.83717948717947</v>
      </c>
    </row>
    <row r="54" spans="1:8" x14ac:dyDescent="0.3">
      <c r="A54" s="26" t="s">
        <v>31</v>
      </c>
      <c r="B54" s="30">
        <v>504</v>
      </c>
      <c r="C54" s="51">
        <v>78000</v>
      </c>
      <c r="D54" s="49">
        <f t="shared" ref="D54" si="78">B54/C54</f>
        <v>6.4615384615384613E-3</v>
      </c>
      <c r="E54" s="51">
        <v>87000</v>
      </c>
      <c r="F54" s="51">
        <f t="shared" ref="F54" si="79">D54*E54</f>
        <v>562.15384615384608</v>
      </c>
      <c r="G54" s="51">
        <v>139300</v>
      </c>
      <c r="H54" s="51">
        <f t="shared" si="77"/>
        <v>900.0923076923076</v>
      </c>
    </row>
    <row r="55" spans="1:8" x14ac:dyDescent="0.3">
      <c r="A55" s="26" t="s">
        <v>32</v>
      </c>
      <c r="B55" s="30">
        <v>324</v>
      </c>
      <c r="C55" s="51">
        <v>78000</v>
      </c>
      <c r="D55" s="49">
        <f t="shared" ref="D55" si="80">B55/C55</f>
        <v>4.1538461538461538E-3</v>
      </c>
      <c r="E55" s="51">
        <v>87000</v>
      </c>
      <c r="F55" s="51">
        <f t="shared" ref="F55" si="81">D55*E55</f>
        <v>361.38461538461536</v>
      </c>
      <c r="G55" s="51">
        <v>139300</v>
      </c>
      <c r="H55" s="51">
        <f t="shared" si="77"/>
        <v>578.63076923076926</v>
      </c>
    </row>
    <row r="56" spans="1:8" x14ac:dyDescent="0.3">
      <c r="A56" s="26" t="s">
        <v>35</v>
      </c>
      <c r="B56" s="30">
        <v>217</v>
      </c>
      <c r="C56" s="51">
        <v>78000</v>
      </c>
      <c r="D56" s="49">
        <f t="shared" si="0"/>
        <v>2.7820512820512819E-3</v>
      </c>
      <c r="E56" s="51">
        <v>87000</v>
      </c>
      <c r="F56" s="51">
        <f t="shared" si="1"/>
        <v>242.03846153846152</v>
      </c>
      <c r="G56" s="51">
        <v>139300</v>
      </c>
      <c r="H56" s="51">
        <f t="shared" si="77"/>
        <v>387.53974358974358</v>
      </c>
    </row>
    <row r="57" spans="1:8" x14ac:dyDescent="0.3">
      <c r="A57" s="26" t="s">
        <v>289</v>
      </c>
      <c r="B57" s="30">
        <v>275</v>
      </c>
      <c r="C57" s="51">
        <v>78000</v>
      </c>
      <c r="D57" s="49">
        <f t="shared" si="0"/>
        <v>3.5256410256410257E-3</v>
      </c>
      <c r="E57" s="51">
        <v>87000</v>
      </c>
      <c r="F57" s="51">
        <f t="shared" si="1"/>
        <v>306.73076923076923</v>
      </c>
      <c r="G57" s="51">
        <v>139300</v>
      </c>
      <c r="H57" s="51">
        <f t="shared" si="77"/>
        <v>491.12179487179486</v>
      </c>
    </row>
    <row r="58" spans="1:8" x14ac:dyDescent="0.3">
      <c r="A58" s="26" t="s">
        <v>291</v>
      </c>
      <c r="B58" s="30">
        <v>301</v>
      </c>
      <c r="C58" s="51">
        <v>78000</v>
      </c>
      <c r="D58" s="49">
        <f t="shared" si="0"/>
        <v>3.8589743589743592E-3</v>
      </c>
      <c r="E58" s="51">
        <v>87000</v>
      </c>
      <c r="F58" s="51">
        <f t="shared" si="1"/>
        <v>335.73076923076923</v>
      </c>
      <c r="G58" s="51">
        <v>139300</v>
      </c>
      <c r="H58" s="51">
        <f t="shared" si="77"/>
        <v>537.5551282051282</v>
      </c>
    </row>
    <row r="59" spans="1:8" x14ac:dyDescent="0.3">
      <c r="A59" s="26" t="s">
        <v>358</v>
      </c>
      <c r="B59" s="30">
        <v>1078</v>
      </c>
      <c r="C59" s="51">
        <v>78000</v>
      </c>
      <c r="D59" s="49">
        <f t="shared" ref="D59" si="82">B59/C59</f>
        <v>1.3820512820512821E-2</v>
      </c>
      <c r="E59" s="51">
        <v>87000</v>
      </c>
      <c r="F59" s="51">
        <f t="shared" ref="F59" si="83">D59*E59</f>
        <v>1202.3846153846155</v>
      </c>
      <c r="G59" s="51">
        <v>139300</v>
      </c>
      <c r="H59" s="51">
        <f t="shared" si="77"/>
        <v>1925.197435897436</v>
      </c>
    </row>
    <row r="60" spans="1:8" x14ac:dyDescent="0.3">
      <c r="A60" s="26" t="s">
        <v>293</v>
      </c>
      <c r="B60" s="30">
        <v>867</v>
      </c>
      <c r="C60" s="51">
        <v>78000</v>
      </c>
      <c r="D60" s="49">
        <f t="shared" si="0"/>
        <v>1.1115384615384616E-2</v>
      </c>
      <c r="E60" s="51">
        <v>87000</v>
      </c>
      <c r="F60" s="51">
        <f t="shared" si="1"/>
        <v>967.03846153846155</v>
      </c>
      <c r="G60" s="51">
        <v>139300</v>
      </c>
      <c r="H60" s="51">
        <f t="shared" si="77"/>
        <v>1548.373076923077</v>
      </c>
    </row>
    <row r="61" spans="1:8" x14ac:dyDescent="0.3">
      <c r="A61" s="26" t="s">
        <v>359</v>
      </c>
      <c r="B61" s="30">
        <v>1003</v>
      </c>
      <c r="C61" s="51">
        <v>78000</v>
      </c>
      <c r="D61" s="49">
        <f t="shared" ref="D61" si="84">B61/C61</f>
        <v>1.2858974358974359E-2</v>
      </c>
      <c r="E61" s="51">
        <v>87000</v>
      </c>
      <c r="F61" s="51">
        <f t="shared" ref="F61" si="85">D61*E61</f>
        <v>1118.7307692307693</v>
      </c>
      <c r="G61" s="51">
        <v>139300</v>
      </c>
      <c r="H61" s="51">
        <f t="shared" si="77"/>
        <v>1791.2551282051284</v>
      </c>
    </row>
    <row r="62" spans="1:8" x14ac:dyDescent="0.3">
      <c r="A62" s="26" t="s">
        <v>360</v>
      </c>
      <c r="B62" s="30">
        <v>353</v>
      </c>
      <c r="C62" s="51">
        <v>78000</v>
      </c>
      <c r="D62" s="49">
        <f t="shared" ref="D62" si="86">B62/C62</f>
        <v>4.5256410256410253E-3</v>
      </c>
      <c r="E62" s="51">
        <v>87000</v>
      </c>
      <c r="F62" s="51">
        <f t="shared" ref="F62" si="87">D62*E62</f>
        <v>393.73076923076923</v>
      </c>
      <c r="G62" s="51">
        <v>139300</v>
      </c>
      <c r="H62" s="51">
        <f t="shared" si="77"/>
        <v>630.42179487179487</v>
      </c>
    </row>
    <row r="63" spans="1:8" x14ac:dyDescent="0.3">
      <c r="A63" s="26" t="s">
        <v>294</v>
      </c>
      <c r="B63" s="30">
        <v>335</v>
      </c>
      <c r="C63" s="51">
        <v>78000</v>
      </c>
      <c r="D63" s="49">
        <f t="shared" ref="D63" si="88">B63/C63</f>
        <v>4.2948717948717947E-3</v>
      </c>
      <c r="E63" s="51">
        <v>87000</v>
      </c>
      <c r="F63" s="51">
        <f t="shared" ref="F63" si="89">D63*E63</f>
        <v>373.65384615384613</v>
      </c>
      <c r="G63" s="51">
        <v>139300</v>
      </c>
      <c r="H63" s="51">
        <f t="shared" si="77"/>
        <v>598.27564102564099</v>
      </c>
    </row>
    <row r="64" spans="1:8" x14ac:dyDescent="0.3">
      <c r="A64" s="26" t="s">
        <v>37</v>
      </c>
      <c r="B64" s="30">
        <v>3225</v>
      </c>
      <c r="C64" s="51">
        <v>78000</v>
      </c>
      <c r="D64" s="49">
        <f t="shared" ref="D64" si="90">B64/C64</f>
        <v>4.1346153846153845E-2</v>
      </c>
      <c r="E64" s="51">
        <v>87000</v>
      </c>
      <c r="F64" s="51">
        <f t="shared" ref="F64" si="91">D64*E64</f>
        <v>3597.1153846153843</v>
      </c>
      <c r="G64" s="51">
        <v>139300</v>
      </c>
      <c r="H64" s="51">
        <f t="shared" ref="H64" si="92">D64*G64</f>
        <v>5759.5192307692305</v>
      </c>
    </row>
    <row r="65" spans="1:16384" x14ac:dyDescent="0.3">
      <c r="A65" s="26" t="s">
        <v>361</v>
      </c>
      <c r="B65" s="30">
        <v>340</v>
      </c>
      <c r="C65" s="51">
        <v>78000</v>
      </c>
      <c r="D65" s="49">
        <f t="shared" ref="D65" si="93">B65/C65</f>
        <v>4.3589743589743588E-3</v>
      </c>
      <c r="E65" s="51">
        <v>87000</v>
      </c>
      <c r="F65" s="51">
        <f t="shared" ref="F65" si="94">D65*E65</f>
        <v>379.23076923076923</v>
      </c>
      <c r="G65" s="51">
        <v>139300</v>
      </c>
      <c r="H65" s="51">
        <f t="shared" ref="H65" si="95">D65*G65</f>
        <v>607.20512820512818</v>
      </c>
    </row>
    <row r="66" spans="1:16384" x14ac:dyDescent="0.3">
      <c r="A66" s="26" t="s">
        <v>362</v>
      </c>
      <c r="B66" s="30">
        <v>474</v>
      </c>
      <c r="C66" s="51">
        <v>78000</v>
      </c>
      <c r="D66" s="49">
        <f t="shared" ref="D66" si="96">B66/C66</f>
        <v>6.076923076923077E-3</v>
      </c>
      <c r="E66" s="51">
        <v>87000</v>
      </c>
      <c r="F66" s="51">
        <f t="shared" ref="F66" si="97">D66*E66</f>
        <v>528.69230769230774</v>
      </c>
      <c r="G66" s="51">
        <v>139300</v>
      </c>
      <c r="H66" s="51">
        <f t="shared" ref="H66" si="98">D66*G66</f>
        <v>846.51538461538462</v>
      </c>
    </row>
    <row r="67" spans="1:16384" x14ac:dyDescent="0.3">
      <c r="A67" s="26" t="s">
        <v>299</v>
      </c>
      <c r="B67" s="30">
        <v>556</v>
      </c>
      <c r="C67" s="51">
        <v>78000</v>
      </c>
      <c r="D67" s="49">
        <f t="shared" ref="D67" si="99">B67/C67</f>
        <v>7.1282051282051282E-3</v>
      </c>
      <c r="E67" s="51">
        <v>87000</v>
      </c>
      <c r="F67" s="51">
        <f t="shared" ref="F67" si="100">D67*E67</f>
        <v>620.15384615384619</v>
      </c>
      <c r="G67" s="51">
        <v>139300</v>
      </c>
      <c r="H67" s="51">
        <f t="shared" ref="H67" si="101">D67*G67</f>
        <v>992.95897435897439</v>
      </c>
    </row>
    <row r="68" spans="1:16384" x14ac:dyDescent="0.3">
      <c r="A68" s="26" t="s">
        <v>223</v>
      </c>
      <c r="B68" s="30">
        <v>644</v>
      </c>
      <c r="C68" s="51">
        <v>78000</v>
      </c>
      <c r="D68" s="49">
        <f t="shared" ref="D68" si="102">B68/C68</f>
        <v>8.2564102564102564E-3</v>
      </c>
      <c r="E68" s="51">
        <v>87000</v>
      </c>
      <c r="F68" s="51">
        <f t="shared" ref="F68" si="103">D68*E68</f>
        <v>718.30769230769226</v>
      </c>
      <c r="G68" s="51">
        <v>139300</v>
      </c>
      <c r="H68" s="51">
        <f t="shared" ref="H68" si="104">D68*G68</f>
        <v>1150.1179487179488</v>
      </c>
    </row>
    <row r="69" spans="1:16384" x14ac:dyDescent="0.3">
      <c r="A69" s="26" t="s">
        <v>307</v>
      </c>
      <c r="B69" s="30">
        <v>2888</v>
      </c>
      <c r="C69" s="51">
        <v>155000</v>
      </c>
      <c r="D69" s="49">
        <f t="shared" si="0"/>
        <v>1.8632258064516127E-2</v>
      </c>
      <c r="E69" s="51">
        <v>156000</v>
      </c>
      <c r="F69" s="51">
        <f t="shared" si="1"/>
        <v>2906.632258064516</v>
      </c>
      <c r="G69" s="51">
        <v>169000</v>
      </c>
      <c r="H69" s="51">
        <f t="shared" si="77"/>
        <v>3148.8516129032255</v>
      </c>
    </row>
    <row r="70" spans="1:16384" ht="36" x14ac:dyDescent="0.3">
      <c r="A70" s="26" t="s">
        <v>363</v>
      </c>
      <c r="B70" s="30">
        <v>471</v>
      </c>
      <c r="C70" s="51">
        <v>155000</v>
      </c>
      <c r="D70" s="49">
        <f t="shared" ref="D70" si="105">B70/C70</f>
        <v>3.0387096774193547E-3</v>
      </c>
      <c r="E70" s="51">
        <v>156000</v>
      </c>
      <c r="F70" s="51">
        <f t="shared" ref="F70" si="106">D70*E70</f>
        <v>474.03870967741932</v>
      </c>
      <c r="G70" s="51">
        <v>169000</v>
      </c>
      <c r="H70" s="51">
        <f t="shared" ref="H70" si="107">D70*G70</f>
        <v>513.54193548387093</v>
      </c>
    </row>
    <row r="71" spans="1:16384" ht="36" x14ac:dyDescent="0.3">
      <c r="A71" s="26" t="s">
        <v>364</v>
      </c>
      <c r="B71" s="30">
        <v>453</v>
      </c>
      <c r="C71" s="51">
        <v>155000</v>
      </c>
      <c r="D71" s="49">
        <f t="shared" ref="D71" si="108">B71/C71</f>
        <v>2.9225806451612904E-3</v>
      </c>
      <c r="E71" s="51">
        <v>156000</v>
      </c>
      <c r="F71" s="51">
        <f t="shared" ref="F71" si="109">D71*E71</f>
        <v>455.9225806451613</v>
      </c>
      <c r="G71" s="51">
        <v>169000</v>
      </c>
      <c r="H71" s="51">
        <f t="shared" ref="H71" si="110">D71*G71</f>
        <v>493.91612903225808</v>
      </c>
    </row>
    <row r="72" spans="1:16384" ht="36" x14ac:dyDescent="0.3">
      <c r="A72" s="26" t="s">
        <v>365</v>
      </c>
      <c r="B72" s="30">
        <v>11445</v>
      </c>
      <c r="C72" s="51">
        <v>155000</v>
      </c>
      <c r="D72" s="49">
        <f t="shared" ref="D72" si="111">B72/C72</f>
        <v>7.3838709677419359E-2</v>
      </c>
      <c r="E72" s="51">
        <v>156000</v>
      </c>
      <c r="F72" s="51">
        <f t="shared" ref="F72" si="112">D72*E72</f>
        <v>11518.83870967742</v>
      </c>
      <c r="G72" s="51">
        <v>169000</v>
      </c>
      <c r="H72" s="51">
        <f t="shared" ref="H72" si="113">D72*G72</f>
        <v>12478.741935483871</v>
      </c>
    </row>
    <row r="73" spans="1:16384" ht="36" x14ac:dyDescent="0.3">
      <c r="A73" s="26" t="s">
        <v>366</v>
      </c>
      <c r="B73" s="30">
        <v>320</v>
      </c>
      <c r="C73" s="51">
        <v>155000</v>
      </c>
      <c r="D73" s="49">
        <f t="shared" ref="D73" si="114">B73/C73</f>
        <v>2.0645161290322581E-3</v>
      </c>
      <c r="E73" s="51">
        <v>156000</v>
      </c>
      <c r="F73" s="51">
        <f t="shared" ref="F73" si="115">D73*E73</f>
        <v>322.06451612903226</v>
      </c>
      <c r="G73" s="51">
        <v>169000</v>
      </c>
      <c r="H73" s="51">
        <f t="shared" ref="H73" si="116">D73*G73</f>
        <v>348.90322580645164</v>
      </c>
    </row>
    <row r="74" spans="1:16384" x14ac:dyDescent="0.3">
      <c r="A74" s="26" t="s">
        <v>367</v>
      </c>
      <c r="B74" s="30">
        <v>4992</v>
      </c>
      <c r="C74" s="51">
        <v>155000</v>
      </c>
      <c r="D74" s="49">
        <f t="shared" ref="D74:D80" si="117">B74/C74</f>
        <v>3.2206451612903225E-2</v>
      </c>
      <c r="E74" s="51">
        <v>156000</v>
      </c>
      <c r="F74" s="51">
        <f t="shared" ref="F74:F80" si="118">D74*E74</f>
        <v>5024.206451612903</v>
      </c>
      <c r="G74" s="51">
        <v>169000</v>
      </c>
      <c r="H74" s="51">
        <f t="shared" ref="H74:H80" si="119">D74*G74</f>
        <v>5442.8903225806453</v>
      </c>
    </row>
    <row r="75" spans="1:16384" x14ac:dyDescent="0.35">
      <c r="A75" s="84" t="s">
        <v>338</v>
      </c>
      <c r="B75" s="17">
        <v>1685</v>
      </c>
      <c r="C75" s="51">
        <v>155000</v>
      </c>
      <c r="D75" s="49">
        <f t="shared" ref="D75" si="120">B75/C75</f>
        <v>1.0870967741935484E-2</v>
      </c>
      <c r="E75" s="51">
        <v>156000</v>
      </c>
      <c r="F75" s="51">
        <f t="shared" ref="F75" si="121">D75*E75</f>
        <v>1695.8709677419356</v>
      </c>
      <c r="G75" s="51">
        <v>169000</v>
      </c>
      <c r="H75" s="51">
        <f t="shared" ref="H75" si="122">D75*G75</f>
        <v>1837.1935483870968</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17"/>
      <c r="VB75" s="17"/>
      <c r="VC75" s="17"/>
      <c r="VD75" s="17"/>
      <c r="VE75" s="17"/>
      <c r="VF75" s="17"/>
      <c r="VG75" s="17"/>
      <c r="VH75" s="17"/>
      <c r="VI75" s="17"/>
      <c r="VJ75" s="17"/>
      <c r="VK75" s="17"/>
      <c r="VL75" s="17"/>
      <c r="VM75" s="17"/>
      <c r="VN75" s="17"/>
      <c r="VO75" s="17"/>
      <c r="VP75" s="17"/>
      <c r="VQ75" s="17"/>
      <c r="VR75" s="17"/>
      <c r="VS75" s="17"/>
      <c r="VT75" s="17"/>
      <c r="VU75" s="17"/>
      <c r="VV75" s="17"/>
      <c r="VW75" s="17"/>
      <c r="VX75" s="17"/>
      <c r="VY75" s="17"/>
      <c r="VZ75" s="17"/>
      <c r="WA75" s="17"/>
      <c r="WB75" s="17"/>
      <c r="WC75" s="17"/>
      <c r="WD75" s="17"/>
      <c r="WE75" s="17"/>
      <c r="WF75" s="17"/>
      <c r="WG75" s="17"/>
      <c r="WH75" s="17"/>
      <c r="WI75" s="17"/>
      <c r="WJ75" s="17"/>
      <c r="WK75" s="17"/>
      <c r="WL75" s="17"/>
      <c r="WM75" s="17"/>
      <c r="WN75" s="17"/>
      <c r="WO75" s="17"/>
      <c r="WP75" s="17"/>
      <c r="WQ75" s="17"/>
      <c r="WR75" s="17"/>
      <c r="WS75" s="17"/>
      <c r="WT75" s="17"/>
      <c r="WU75" s="17"/>
      <c r="WV75" s="17"/>
      <c r="WW75" s="17"/>
      <c r="WX75" s="17"/>
      <c r="WY75" s="17"/>
      <c r="WZ75" s="17"/>
      <c r="XA75" s="17"/>
      <c r="XB75" s="17"/>
      <c r="XC75" s="17"/>
      <c r="XD75" s="17"/>
      <c r="XE75" s="17"/>
      <c r="XF75" s="17"/>
      <c r="XG75" s="17"/>
      <c r="XH75" s="17"/>
      <c r="XI75" s="17"/>
      <c r="XJ75" s="17"/>
      <c r="XK75" s="17"/>
      <c r="XL75" s="17"/>
      <c r="XM75" s="17"/>
      <c r="XN75" s="17"/>
      <c r="XO75" s="17"/>
      <c r="XP75" s="17"/>
      <c r="XQ75" s="17"/>
      <c r="XR75" s="17"/>
      <c r="XS75" s="17"/>
      <c r="XT75" s="17"/>
      <c r="XU75" s="17"/>
      <c r="XV75" s="17"/>
      <c r="XW75" s="17"/>
      <c r="XX75" s="17"/>
      <c r="XY75" s="17"/>
      <c r="XZ75" s="17"/>
      <c r="YA75" s="17"/>
      <c r="YB75" s="17"/>
      <c r="YC75" s="17"/>
      <c r="YD75" s="17"/>
      <c r="YE75" s="17"/>
      <c r="YF75" s="17"/>
      <c r="YG75" s="17"/>
      <c r="YH75" s="17"/>
      <c r="YI75" s="17"/>
      <c r="YJ75" s="17"/>
      <c r="YK75" s="17"/>
      <c r="YL75" s="17"/>
      <c r="YM75" s="17"/>
      <c r="YN75" s="17"/>
      <c r="YO75" s="17"/>
      <c r="YP75" s="17"/>
      <c r="YQ75" s="17"/>
      <c r="YR75" s="17"/>
      <c r="YS75" s="17"/>
      <c r="YT75" s="17"/>
      <c r="YU75" s="17"/>
      <c r="YV75" s="17"/>
      <c r="YW75" s="17"/>
      <c r="YX75" s="17"/>
      <c r="YY75" s="17"/>
      <c r="YZ75" s="17"/>
      <c r="ZA75" s="17"/>
      <c r="ZB75" s="17"/>
      <c r="ZC75" s="17"/>
      <c r="ZD75" s="17"/>
      <c r="ZE75" s="17"/>
      <c r="ZF75" s="17"/>
      <c r="ZG75" s="17"/>
      <c r="ZH75" s="17"/>
      <c r="ZI75" s="17"/>
      <c r="ZJ75" s="17"/>
      <c r="ZK75" s="17"/>
      <c r="ZL75" s="17"/>
      <c r="ZM75" s="17"/>
      <c r="ZN75" s="17"/>
      <c r="ZO75" s="17"/>
      <c r="ZP75" s="17"/>
      <c r="ZQ75" s="17"/>
      <c r="ZR75" s="17"/>
      <c r="ZS75" s="17"/>
      <c r="ZT75" s="17"/>
      <c r="ZU75" s="17"/>
      <c r="ZV75" s="17"/>
      <c r="ZW75" s="17"/>
      <c r="ZX75" s="17"/>
      <c r="ZY75" s="17"/>
      <c r="ZZ75" s="17"/>
      <c r="AAA75" s="17"/>
      <c r="AAB75" s="17"/>
      <c r="AAC75" s="17"/>
      <c r="AAD75" s="17"/>
      <c r="AAE75" s="17"/>
      <c r="AAF75" s="17"/>
      <c r="AAG75" s="17"/>
      <c r="AAH75" s="17"/>
      <c r="AAI75" s="17"/>
      <c r="AAJ75" s="17"/>
      <c r="AAK75" s="17"/>
      <c r="AAL75" s="17"/>
      <c r="AAM75" s="17"/>
      <c r="AAN75" s="17"/>
      <c r="AAO75" s="17"/>
      <c r="AAP75" s="17"/>
      <c r="AAQ75" s="17"/>
      <c r="AAR75" s="17"/>
      <c r="AAS75" s="17"/>
      <c r="AAT75" s="17"/>
      <c r="AAU75" s="17"/>
      <c r="AAV75" s="17"/>
      <c r="AAW75" s="17"/>
      <c r="AAX75" s="17"/>
      <c r="AAY75" s="17"/>
      <c r="AAZ75" s="17"/>
      <c r="ABA75" s="17"/>
      <c r="ABB75" s="17"/>
      <c r="ABC75" s="17"/>
      <c r="ABD75" s="17"/>
      <c r="ABE75" s="17"/>
      <c r="ABF75" s="17"/>
      <c r="ABG75" s="17"/>
      <c r="ABH75" s="17"/>
      <c r="ABI75" s="17"/>
      <c r="ABJ75" s="17"/>
      <c r="ABK75" s="17"/>
      <c r="ABL75" s="17"/>
      <c r="ABM75" s="17"/>
      <c r="ABN75" s="17"/>
      <c r="ABO75" s="17"/>
      <c r="ABP75" s="17"/>
      <c r="ABQ75" s="17"/>
      <c r="ABR75" s="17"/>
      <c r="ABS75" s="17"/>
      <c r="ABT75" s="17"/>
      <c r="ABU75" s="17"/>
      <c r="ABV75" s="17"/>
      <c r="ABW75" s="17"/>
      <c r="ABX75" s="17"/>
      <c r="ABY75" s="17"/>
      <c r="ABZ75" s="17"/>
      <c r="ACA75" s="17"/>
      <c r="ACB75" s="17"/>
      <c r="ACC75" s="17"/>
      <c r="ACD75" s="17"/>
      <c r="ACE75" s="17"/>
      <c r="ACF75" s="17"/>
      <c r="ACG75" s="17"/>
      <c r="ACH75" s="17"/>
      <c r="ACI75" s="17"/>
      <c r="ACJ75" s="17"/>
      <c r="ACK75" s="17"/>
      <c r="ACL75" s="17"/>
      <c r="ACM75" s="17"/>
      <c r="ACN75" s="17"/>
      <c r="ACO75" s="17"/>
      <c r="ACP75" s="17"/>
      <c r="ACQ75" s="17"/>
      <c r="ACR75" s="17"/>
      <c r="ACS75" s="17"/>
      <c r="ACT75" s="17"/>
      <c r="ACU75" s="17"/>
      <c r="ACV75" s="17"/>
      <c r="ACW75" s="17"/>
      <c r="ACX75" s="17"/>
      <c r="ACY75" s="17"/>
      <c r="ACZ75" s="17"/>
      <c r="ADA75" s="17"/>
      <c r="ADB75" s="17"/>
      <c r="ADC75" s="17"/>
      <c r="ADD75" s="17"/>
      <c r="ADE75" s="17"/>
      <c r="ADF75" s="17"/>
      <c r="ADG75" s="17"/>
      <c r="ADH75" s="17"/>
      <c r="ADI75" s="17"/>
      <c r="ADJ75" s="17"/>
      <c r="ADK75" s="17"/>
      <c r="ADL75" s="17"/>
      <c r="ADM75" s="17"/>
      <c r="ADN75" s="17"/>
      <c r="ADO75" s="17"/>
      <c r="ADP75" s="17"/>
      <c r="ADQ75" s="17"/>
      <c r="ADR75" s="17"/>
      <c r="ADS75" s="17"/>
      <c r="ADT75" s="17"/>
      <c r="ADU75" s="17"/>
      <c r="ADV75" s="17"/>
      <c r="ADW75" s="17"/>
      <c r="ADX75" s="17"/>
      <c r="ADY75" s="17"/>
      <c r="ADZ75" s="17"/>
      <c r="AEA75" s="17"/>
      <c r="AEB75" s="17"/>
      <c r="AEC75" s="17"/>
      <c r="AED75" s="17"/>
      <c r="AEE75" s="17"/>
      <c r="AEF75" s="17"/>
      <c r="AEG75" s="17"/>
      <c r="AEH75" s="17"/>
      <c r="AEI75" s="17"/>
      <c r="AEJ75" s="17"/>
      <c r="AEK75" s="17"/>
      <c r="AEL75" s="17"/>
      <c r="AEM75" s="17"/>
      <c r="AEN75" s="17"/>
      <c r="AEO75" s="17"/>
      <c r="AEP75" s="17"/>
      <c r="AEQ75" s="17"/>
      <c r="AER75" s="17"/>
      <c r="AES75" s="17"/>
      <c r="AET75" s="17"/>
      <c r="AEU75" s="17"/>
      <c r="AEV75" s="17"/>
      <c r="AEW75" s="17"/>
      <c r="AEX75" s="17"/>
      <c r="AEY75" s="17"/>
      <c r="AEZ75" s="17"/>
      <c r="AFA75" s="17"/>
      <c r="AFB75" s="17"/>
      <c r="AFC75" s="17"/>
      <c r="AFD75" s="17"/>
      <c r="AFE75" s="17"/>
      <c r="AFF75" s="17"/>
      <c r="AFG75" s="17"/>
      <c r="AFH75" s="17"/>
      <c r="AFI75" s="17"/>
      <c r="AFJ75" s="17"/>
      <c r="AFK75" s="17"/>
      <c r="AFL75" s="17"/>
      <c r="AFM75" s="17"/>
      <c r="AFN75" s="17"/>
      <c r="AFO75" s="17"/>
      <c r="AFP75" s="17"/>
      <c r="AFQ75" s="17"/>
      <c r="AFR75" s="17"/>
      <c r="AFS75" s="17"/>
      <c r="AFT75" s="17"/>
      <c r="AFU75" s="17"/>
      <c r="AFV75" s="17"/>
      <c r="AFW75" s="17"/>
      <c r="AFX75" s="17"/>
      <c r="AFY75" s="17"/>
      <c r="AFZ75" s="17"/>
      <c r="AGA75" s="17"/>
      <c r="AGB75" s="17"/>
      <c r="AGC75" s="17"/>
      <c r="AGD75" s="17"/>
      <c r="AGE75" s="17"/>
      <c r="AGF75" s="17"/>
      <c r="AGG75" s="17"/>
      <c r="AGH75" s="17"/>
      <c r="AGI75" s="17"/>
      <c r="AGJ75" s="17"/>
      <c r="AGK75" s="17"/>
      <c r="AGL75" s="17"/>
      <c r="AGM75" s="17"/>
      <c r="AGN75" s="17"/>
      <c r="AGO75" s="17"/>
      <c r="AGP75" s="17"/>
      <c r="AGQ75" s="17"/>
      <c r="AGR75" s="17"/>
      <c r="AGS75" s="17"/>
      <c r="AGT75" s="17"/>
      <c r="AGU75" s="17"/>
      <c r="AGV75" s="17"/>
      <c r="AGW75" s="17"/>
      <c r="AGX75" s="17"/>
      <c r="AGY75" s="17"/>
      <c r="AGZ75" s="17"/>
      <c r="AHA75" s="17"/>
      <c r="AHB75" s="17"/>
      <c r="AHC75" s="17"/>
      <c r="AHD75" s="17"/>
      <c r="AHE75" s="17"/>
      <c r="AHF75" s="17"/>
      <c r="AHG75" s="17"/>
      <c r="AHH75" s="17"/>
      <c r="AHI75" s="17"/>
      <c r="AHJ75" s="17"/>
      <c r="AHK75" s="17"/>
      <c r="AHL75" s="17"/>
      <c r="AHM75" s="17"/>
      <c r="AHN75" s="17"/>
      <c r="AHO75" s="17"/>
      <c r="AHP75" s="17"/>
      <c r="AHQ75" s="17"/>
      <c r="AHR75" s="17"/>
      <c r="AHS75" s="17"/>
      <c r="AHT75" s="17"/>
      <c r="AHU75" s="17"/>
      <c r="AHV75" s="17"/>
      <c r="AHW75" s="17"/>
      <c r="AHX75" s="17"/>
      <c r="AHY75" s="17"/>
      <c r="AHZ75" s="17"/>
      <c r="AIA75" s="17"/>
      <c r="AIB75" s="17"/>
      <c r="AIC75" s="17"/>
      <c r="AID75" s="17"/>
      <c r="AIE75" s="17"/>
      <c r="AIF75" s="17"/>
      <c r="AIG75" s="17"/>
      <c r="AIH75" s="17"/>
      <c r="AII75" s="17"/>
      <c r="AIJ75" s="17"/>
      <c r="AIK75" s="17"/>
      <c r="AIL75" s="17"/>
      <c r="AIM75" s="17"/>
      <c r="AIN75" s="17"/>
      <c r="AIO75" s="17"/>
      <c r="AIP75" s="17"/>
      <c r="AIQ75" s="17"/>
      <c r="AIR75" s="17"/>
      <c r="AIS75" s="17"/>
      <c r="AIT75" s="17"/>
      <c r="AIU75" s="17"/>
      <c r="AIV75" s="17"/>
      <c r="AIW75" s="17"/>
      <c r="AIX75" s="17"/>
      <c r="AIY75" s="17"/>
      <c r="AIZ75" s="17"/>
      <c r="AJA75" s="17"/>
      <c r="AJB75" s="17"/>
      <c r="AJC75" s="17"/>
      <c r="AJD75" s="17"/>
      <c r="AJE75" s="17"/>
      <c r="AJF75" s="17"/>
      <c r="AJG75" s="17"/>
      <c r="AJH75" s="17"/>
      <c r="AJI75" s="17"/>
      <c r="AJJ75" s="17"/>
      <c r="AJK75" s="17"/>
      <c r="AJL75" s="17"/>
      <c r="AJM75" s="17"/>
      <c r="AJN75" s="17"/>
      <c r="AJO75" s="17"/>
      <c r="AJP75" s="17"/>
      <c r="AJQ75" s="17"/>
      <c r="AJR75" s="17"/>
      <c r="AJS75" s="17"/>
      <c r="AJT75" s="17"/>
      <c r="AJU75" s="17"/>
      <c r="AJV75" s="17"/>
      <c r="AJW75" s="17"/>
      <c r="AJX75" s="17"/>
      <c r="AJY75" s="17"/>
      <c r="AJZ75" s="17"/>
      <c r="AKA75" s="17"/>
      <c r="AKB75" s="17"/>
      <c r="AKC75" s="17"/>
      <c r="AKD75" s="17"/>
      <c r="AKE75" s="17"/>
      <c r="AKF75" s="17"/>
      <c r="AKG75" s="17"/>
      <c r="AKH75" s="17"/>
      <c r="AKI75" s="17"/>
      <c r="AKJ75" s="17"/>
      <c r="AKK75" s="17"/>
      <c r="AKL75" s="17"/>
      <c r="AKM75" s="17"/>
      <c r="AKN75" s="17"/>
      <c r="AKO75" s="17"/>
      <c r="AKP75" s="17"/>
      <c r="AKQ75" s="17"/>
      <c r="AKR75" s="17"/>
      <c r="AKS75" s="17"/>
      <c r="AKT75" s="17"/>
      <c r="AKU75" s="17"/>
      <c r="AKV75" s="17"/>
      <c r="AKW75" s="17"/>
      <c r="AKX75" s="17"/>
      <c r="AKY75" s="17"/>
      <c r="AKZ75" s="17"/>
      <c r="ALA75" s="17"/>
      <c r="ALB75" s="17"/>
      <c r="ALC75" s="17"/>
      <c r="ALD75" s="17"/>
      <c r="ALE75" s="17"/>
      <c r="ALF75" s="17"/>
      <c r="ALG75" s="17"/>
      <c r="ALH75" s="17"/>
      <c r="ALI75" s="17"/>
      <c r="ALJ75" s="17"/>
      <c r="ALK75" s="17"/>
      <c r="ALL75" s="17"/>
      <c r="ALM75" s="17"/>
      <c r="ALN75" s="17"/>
      <c r="ALO75" s="17"/>
      <c r="ALP75" s="17"/>
      <c r="ALQ75" s="17"/>
      <c r="ALR75" s="17"/>
      <c r="ALS75" s="17"/>
      <c r="ALT75" s="17"/>
      <c r="ALU75" s="17"/>
      <c r="ALV75" s="17"/>
      <c r="ALW75" s="17"/>
      <c r="ALX75" s="17"/>
      <c r="ALY75" s="17"/>
      <c r="ALZ75" s="17"/>
      <c r="AMA75" s="17"/>
      <c r="AMB75" s="17"/>
      <c r="AMC75" s="17"/>
      <c r="AMD75" s="17"/>
      <c r="AME75" s="17"/>
      <c r="AMF75" s="17"/>
      <c r="AMG75" s="17"/>
      <c r="AMH75" s="17"/>
      <c r="AMI75" s="17"/>
      <c r="AMJ75" s="17"/>
      <c r="AMK75" s="17"/>
      <c r="AML75" s="17"/>
      <c r="AMM75" s="17"/>
      <c r="AMN75" s="17"/>
      <c r="AMO75" s="17"/>
      <c r="AMP75" s="17"/>
      <c r="AMQ75" s="17"/>
      <c r="AMR75" s="17"/>
      <c r="AMS75" s="17"/>
      <c r="AMT75" s="17"/>
      <c r="AMU75" s="17"/>
      <c r="AMV75" s="17"/>
      <c r="AMW75" s="17"/>
      <c r="AMX75" s="17"/>
      <c r="AMY75" s="17"/>
      <c r="AMZ75" s="17"/>
      <c r="ANA75" s="17"/>
      <c r="ANB75" s="17"/>
      <c r="ANC75" s="17"/>
      <c r="AND75" s="17"/>
      <c r="ANE75" s="17"/>
      <c r="ANF75" s="17"/>
      <c r="ANG75" s="17"/>
      <c r="ANH75" s="17"/>
      <c r="ANI75" s="17"/>
      <c r="ANJ75" s="17"/>
      <c r="ANK75" s="17"/>
      <c r="ANL75" s="17"/>
      <c r="ANM75" s="17"/>
      <c r="ANN75" s="17"/>
      <c r="ANO75" s="17"/>
      <c r="ANP75" s="17"/>
      <c r="ANQ75" s="17"/>
      <c r="ANR75" s="17"/>
      <c r="ANS75" s="17"/>
      <c r="ANT75" s="17"/>
      <c r="ANU75" s="17"/>
      <c r="ANV75" s="17"/>
      <c r="ANW75" s="17"/>
      <c r="ANX75" s="17"/>
      <c r="ANY75" s="17"/>
      <c r="ANZ75" s="17"/>
      <c r="AOA75" s="17"/>
      <c r="AOB75" s="17"/>
      <c r="AOC75" s="17"/>
      <c r="AOD75" s="17"/>
      <c r="AOE75" s="17"/>
      <c r="AOF75" s="17"/>
      <c r="AOG75" s="17"/>
      <c r="AOH75" s="17"/>
      <c r="AOI75" s="17"/>
      <c r="AOJ75" s="17"/>
      <c r="AOK75" s="17"/>
      <c r="AOL75" s="17"/>
      <c r="AOM75" s="17"/>
      <c r="AON75" s="17"/>
      <c r="AOO75" s="17"/>
      <c r="AOP75" s="17"/>
      <c r="AOQ75" s="17"/>
      <c r="AOR75" s="17"/>
      <c r="AOS75" s="17"/>
      <c r="AOT75" s="17"/>
      <c r="AOU75" s="17"/>
      <c r="AOV75" s="17"/>
      <c r="AOW75" s="17"/>
      <c r="AOX75" s="17"/>
      <c r="AOY75" s="17"/>
      <c r="AOZ75" s="17"/>
      <c r="APA75" s="17"/>
      <c r="APB75" s="17"/>
      <c r="APC75" s="17"/>
      <c r="APD75" s="17"/>
      <c r="APE75" s="17"/>
      <c r="APF75" s="17"/>
      <c r="APG75" s="17"/>
      <c r="APH75" s="17"/>
      <c r="API75" s="17"/>
      <c r="APJ75" s="17"/>
      <c r="APK75" s="17"/>
      <c r="APL75" s="17"/>
      <c r="APM75" s="17"/>
      <c r="APN75" s="17"/>
      <c r="APO75" s="17"/>
      <c r="APP75" s="17"/>
      <c r="APQ75" s="17"/>
      <c r="APR75" s="17"/>
      <c r="APS75" s="17"/>
      <c r="APT75" s="17"/>
      <c r="APU75" s="17"/>
      <c r="APV75" s="17"/>
      <c r="APW75" s="17"/>
      <c r="APX75" s="17"/>
      <c r="APY75" s="17"/>
      <c r="APZ75" s="17"/>
      <c r="AQA75" s="17"/>
      <c r="AQB75" s="17"/>
      <c r="AQC75" s="17"/>
      <c r="AQD75" s="17"/>
      <c r="AQE75" s="17"/>
      <c r="AQF75" s="17"/>
      <c r="AQG75" s="17"/>
      <c r="AQH75" s="17"/>
      <c r="AQI75" s="17"/>
      <c r="AQJ75" s="17"/>
      <c r="AQK75" s="17"/>
      <c r="AQL75" s="17"/>
      <c r="AQM75" s="17"/>
      <c r="AQN75" s="17"/>
      <c r="AQO75" s="17"/>
      <c r="AQP75" s="17"/>
      <c r="AQQ75" s="17"/>
      <c r="AQR75" s="17"/>
      <c r="AQS75" s="17"/>
      <c r="AQT75" s="17"/>
      <c r="AQU75" s="17"/>
      <c r="AQV75" s="17"/>
      <c r="AQW75" s="17"/>
      <c r="AQX75" s="17"/>
      <c r="AQY75" s="17"/>
      <c r="AQZ75" s="17"/>
      <c r="ARA75" s="17"/>
      <c r="ARB75" s="17"/>
      <c r="ARC75" s="17"/>
      <c r="ARD75" s="17"/>
      <c r="ARE75" s="17"/>
      <c r="ARF75" s="17"/>
      <c r="ARG75" s="17"/>
      <c r="ARH75" s="17"/>
      <c r="ARI75" s="17"/>
      <c r="ARJ75" s="17"/>
      <c r="ARK75" s="17"/>
      <c r="ARL75" s="17"/>
      <c r="ARM75" s="17"/>
      <c r="ARN75" s="17"/>
      <c r="ARO75" s="17"/>
      <c r="ARP75" s="17"/>
      <c r="ARQ75" s="17"/>
      <c r="ARR75" s="17"/>
      <c r="ARS75" s="17"/>
      <c r="ART75" s="17"/>
      <c r="ARU75" s="17"/>
      <c r="ARV75" s="17"/>
      <c r="ARW75" s="17"/>
      <c r="ARX75" s="17"/>
      <c r="ARY75" s="17"/>
      <c r="ARZ75" s="17"/>
      <c r="ASA75" s="17"/>
      <c r="ASB75" s="17"/>
      <c r="ASC75" s="17"/>
      <c r="ASD75" s="17"/>
      <c r="ASE75" s="17"/>
      <c r="ASF75" s="17"/>
      <c r="ASG75" s="17"/>
      <c r="ASH75" s="17"/>
      <c r="ASI75" s="17"/>
      <c r="ASJ75" s="17"/>
      <c r="ASK75" s="17"/>
      <c r="ASL75" s="17"/>
      <c r="ASM75" s="17"/>
      <c r="ASN75" s="17"/>
      <c r="ASO75" s="17"/>
      <c r="ASP75" s="17"/>
      <c r="ASQ75" s="17"/>
      <c r="ASR75" s="17"/>
      <c r="ASS75" s="17"/>
      <c r="AST75" s="17"/>
      <c r="ASU75" s="17"/>
      <c r="ASV75" s="17"/>
      <c r="ASW75" s="17"/>
      <c r="ASX75" s="17"/>
      <c r="ASY75" s="17"/>
      <c r="ASZ75" s="17"/>
      <c r="ATA75" s="17"/>
      <c r="ATB75" s="17"/>
      <c r="ATC75" s="17"/>
      <c r="ATD75" s="17"/>
      <c r="ATE75" s="17"/>
      <c r="ATF75" s="17"/>
      <c r="ATG75" s="17"/>
      <c r="ATH75" s="17"/>
      <c r="ATI75" s="17"/>
      <c r="ATJ75" s="17"/>
      <c r="ATK75" s="17"/>
      <c r="ATL75" s="17"/>
      <c r="ATM75" s="17"/>
      <c r="ATN75" s="17"/>
      <c r="ATO75" s="17"/>
      <c r="ATP75" s="17"/>
      <c r="ATQ75" s="17"/>
      <c r="ATR75" s="17"/>
      <c r="ATS75" s="17"/>
      <c r="ATT75" s="17"/>
      <c r="ATU75" s="17"/>
      <c r="ATV75" s="17"/>
      <c r="ATW75" s="17"/>
      <c r="ATX75" s="17"/>
      <c r="ATY75" s="17"/>
      <c r="ATZ75" s="17"/>
      <c r="AUA75" s="17"/>
      <c r="AUB75" s="17"/>
      <c r="AUC75" s="17"/>
      <c r="AUD75" s="17"/>
      <c r="AUE75" s="17"/>
      <c r="AUF75" s="17"/>
      <c r="AUG75" s="17"/>
      <c r="AUH75" s="17"/>
      <c r="AUI75" s="17"/>
      <c r="AUJ75" s="17"/>
      <c r="AUK75" s="17"/>
      <c r="AUL75" s="17"/>
      <c r="AUM75" s="17"/>
      <c r="AUN75" s="17"/>
      <c r="AUO75" s="17"/>
      <c r="AUP75" s="17"/>
      <c r="AUQ75" s="17"/>
      <c r="AUR75" s="17"/>
      <c r="AUS75" s="17"/>
      <c r="AUT75" s="17"/>
      <c r="AUU75" s="17"/>
      <c r="AUV75" s="17"/>
      <c r="AUW75" s="17"/>
      <c r="AUX75" s="17"/>
      <c r="AUY75" s="17"/>
      <c r="AUZ75" s="17"/>
      <c r="AVA75" s="17"/>
      <c r="AVB75" s="17"/>
      <c r="AVC75" s="17"/>
      <c r="AVD75" s="17"/>
      <c r="AVE75" s="17"/>
      <c r="AVF75" s="17"/>
      <c r="AVG75" s="17"/>
      <c r="AVH75" s="17"/>
      <c r="AVI75" s="17"/>
      <c r="AVJ75" s="17"/>
      <c r="AVK75" s="17"/>
      <c r="AVL75" s="17"/>
      <c r="AVM75" s="17"/>
      <c r="AVN75" s="17"/>
      <c r="AVO75" s="17"/>
      <c r="AVP75" s="17"/>
      <c r="AVQ75" s="17"/>
      <c r="AVR75" s="17"/>
      <c r="AVS75" s="17"/>
      <c r="AVT75" s="17"/>
      <c r="AVU75" s="17"/>
      <c r="AVV75" s="17"/>
      <c r="AVW75" s="17"/>
      <c r="AVX75" s="17"/>
      <c r="AVY75" s="17"/>
      <c r="AVZ75" s="17"/>
      <c r="AWA75" s="17"/>
      <c r="AWB75" s="17"/>
      <c r="AWC75" s="17"/>
      <c r="AWD75" s="17"/>
      <c r="AWE75" s="17"/>
      <c r="AWF75" s="17"/>
      <c r="AWG75" s="17"/>
      <c r="AWH75" s="17"/>
      <c r="AWI75" s="17"/>
      <c r="AWJ75" s="17"/>
      <c r="AWK75" s="17"/>
      <c r="AWL75" s="17"/>
      <c r="AWM75" s="17"/>
      <c r="AWN75" s="17"/>
      <c r="AWO75" s="17"/>
      <c r="AWP75" s="17"/>
      <c r="AWQ75" s="17"/>
      <c r="AWR75" s="17"/>
      <c r="AWS75" s="17"/>
      <c r="AWT75" s="17"/>
      <c r="AWU75" s="17"/>
      <c r="AWV75" s="17"/>
      <c r="AWW75" s="17"/>
      <c r="AWX75" s="17"/>
      <c r="AWY75" s="17"/>
      <c r="AWZ75" s="17"/>
      <c r="AXA75" s="17"/>
      <c r="AXB75" s="17"/>
      <c r="AXC75" s="17"/>
      <c r="AXD75" s="17"/>
      <c r="AXE75" s="17"/>
      <c r="AXF75" s="17"/>
      <c r="AXG75" s="17"/>
      <c r="AXH75" s="17"/>
      <c r="AXI75" s="17"/>
      <c r="AXJ75" s="17"/>
      <c r="AXK75" s="17"/>
      <c r="AXL75" s="17"/>
      <c r="AXM75" s="17"/>
      <c r="AXN75" s="17"/>
      <c r="AXO75" s="17"/>
      <c r="AXP75" s="17"/>
      <c r="AXQ75" s="17"/>
      <c r="AXR75" s="17"/>
      <c r="AXS75" s="17"/>
      <c r="AXT75" s="17"/>
      <c r="AXU75" s="17"/>
      <c r="AXV75" s="17"/>
      <c r="AXW75" s="17"/>
      <c r="AXX75" s="17"/>
      <c r="AXY75" s="17"/>
      <c r="AXZ75" s="17"/>
      <c r="AYA75" s="17"/>
      <c r="AYB75" s="17"/>
      <c r="AYC75" s="17"/>
      <c r="AYD75" s="17"/>
      <c r="AYE75" s="17"/>
      <c r="AYF75" s="17"/>
      <c r="AYG75" s="17"/>
      <c r="AYH75" s="17"/>
      <c r="AYI75" s="17"/>
      <c r="AYJ75" s="17"/>
      <c r="AYK75" s="17"/>
      <c r="AYL75" s="17"/>
      <c r="AYM75" s="17"/>
      <c r="AYN75" s="17"/>
      <c r="AYO75" s="17"/>
      <c r="AYP75" s="17"/>
      <c r="AYQ75" s="17"/>
      <c r="AYR75" s="17"/>
      <c r="AYS75" s="17"/>
      <c r="AYT75" s="17"/>
      <c r="AYU75" s="17"/>
      <c r="AYV75" s="17"/>
      <c r="AYW75" s="17"/>
      <c r="AYX75" s="17"/>
      <c r="AYY75" s="17"/>
      <c r="AYZ75" s="17"/>
      <c r="AZA75" s="17"/>
      <c r="AZB75" s="17"/>
      <c r="AZC75" s="17"/>
      <c r="AZD75" s="17"/>
      <c r="AZE75" s="17"/>
      <c r="AZF75" s="17"/>
      <c r="AZG75" s="17"/>
      <c r="AZH75" s="17"/>
      <c r="AZI75" s="17"/>
      <c r="AZJ75" s="17"/>
      <c r="AZK75" s="17"/>
      <c r="AZL75" s="17"/>
      <c r="AZM75" s="17"/>
      <c r="AZN75" s="17"/>
      <c r="AZO75" s="17"/>
      <c r="AZP75" s="17"/>
      <c r="AZQ75" s="17"/>
      <c r="AZR75" s="17"/>
      <c r="AZS75" s="17"/>
      <c r="AZT75" s="17"/>
      <c r="AZU75" s="17"/>
      <c r="AZV75" s="17"/>
      <c r="AZW75" s="17"/>
      <c r="AZX75" s="17"/>
      <c r="AZY75" s="17"/>
      <c r="AZZ75" s="17"/>
      <c r="BAA75" s="17"/>
      <c r="BAB75" s="17"/>
      <c r="BAC75" s="17"/>
      <c r="BAD75" s="17"/>
      <c r="BAE75" s="17"/>
      <c r="BAF75" s="17"/>
      <c r="BAG75" s="17"/>
      <c r="BAH75" s="17"/>
      <c r="BAI75" s="17"/>
      <c r="BAJ75" s="17"/>
      <c r="BAK75" s="17"/>
      <c r="BAL75" s="17"/>
      <c r="BAM75" s="17"/>
      <c r="BAN75" s="17"/>
      <c r="BAO75" s="17"/>
      <c r="BAP75" s="17"/>
      <c r="BAQ75" s="17"/>
      <c r="BAR75" s="17"/>
      <c r="BAS75" s="17"/>
      <c r="BAT75" s="17"/>
      <c r="BAU75" s="17"/>
      <c r="BAV75" s="17"/>
      <c r="BAW75" s="17"/>
      <c r="BAX75" s="17"/>
      <c r="BAY75" s="17"/>
      <c r="BAZ75" s="17"/>
      <c r="BBA75" s="17"/>
      <c r="BBB75" s="17"/>
      <c r="BBC75" s="17"/>
      <c r="BBD75" s="17"/>
      <c r="BBE75" s="17"/>
      <c r="BBF75" s="17"/>
      <c r="BBG75" s="17"/>
      <c r="BBH75" s="17"/>
      <c r="BBI75" s="17"/>
      <c r="BBJ75" s="17"/>
      <c r="BBK75" s="17"/>
      <c r="BBL75" s="17"/>
      <c r="BBM75" s="17"/>
      <c r="BBN75" s="17"/>
      <c r="BBO75" s="17"/>
      <c r="BBP75" s="17"/>
      <c r="BBQ75" s="17"/>
      <c r="BBR75" s="17"/>
      <c r="BBS75" s="17"/>
      <c r="BBT75" s="17"/>
      <c r="BBU75" s="17"/>
      <c r="BBV75" s="17"/>
      <c r="BBW75" s="17"/>
      <c r="BBX75" s="17"/>
      <c r="BBY75" s="17"/>
      <c r="BBZ75" s="17"/>
      <c r="BCA75" s="17"/>
      <c r="BCB75" s="17"/>
      <c r="BCC75" s="17"/>
      <c r="BCD75" s="17"/>
      <c r="BCE75" s="17"/>
      <c r="BCF75" s="17"/>
      <c r="BCG75" s="17"/>
      <c r="BCH75" s="17"/>
      <c r="BCI75" s="17"/>
      <c r="BCJ75" s="17"/>
      <c r="BCK75" s="17"/>
      <c r="BCL75" s="17"/>
      <c r="BCM75" s="17"/>
      <c r="BCN75" s="17"/>
      <c r="BCO75" s="17"/>
      <c r="BCP75" s="17"/>
      <c r="BCQ75" s="17"/>
      <c r="BCR75" s="17"/>
      <c r="BCS75" s="17"/>
      <c r="BCT75" s="17"/>
      <c r="BCU75" s="17"/>
      <c r="BCV75" s="17"/>
      <c r="BCW75" s="17"/>
      <c r="BCX75" s="17"/>
      <c r="BCY75" s="17"/>
      <c r="BCZ75" s="17"/>
      <c r="BDA75" s="17"/>
      <c r="BDB75" s="17"/>
      <c r="BDC75" s="17"/>
      <c r="BDD75" s="17"/>
      <c r="BDE75" s="17"/>
      <c r="BDF75" s="17"/>
      <c r="BDG75" s="17"/>
      <c r="BDH75" s="17"/>
      <c r="BDI75" s="17"/>
      <c r="BDJ75" s="17"/>
      <c r="BDK75" s="17"/>
      <c r="BDL75" s="17"/>
      <c r="BDM75" s="17"/>
      <c r="BDN75" s="17"/>
      <c r="BDO75" s="17"/>
      <c r="BDP75" s="17"/>
      <c r="BDQ75" s="17"/>
      <c r="BDR75" s="17"/>
      <c r="BDS75" s="17"/>
      <c r="BDT75" s="17"/>
      <c r="BDU75" s="17"/>
      <c r="BDV75" s="17"/>
      <c r="BDW75" s="17"/>
      <c r="BDX75" s="17"/>
      <c r="BDY75" s="17"/>
      <c r="BDZ75" s="17"/>
      <c r="BEA75" s="17"/>
      <c r="BEB75" s="17"/>
      <c r="BEC75" s="17"/>
      <c r="BED75" s="17"/>
      <c r="BEE75" s="17"/>
      <c r="BEF75" s="17"/>
      <c r="BEG75" s="17"/>
      <c r="BEH75" s="17"/>
      <c r="BEI75" s="17"/>
      <c r="BEJ75" s="17"/>
      <c r="BEK75" s="17"/>
      <c r="BEL75" s="17"/>
      <c r="BEM75" s="17"/>
      <c r="BEN75" s="17"/>
      <c r="BEO75" s="17"/>
      <c r="BEP75" s="17"/>
      <c r="BEQ75" s="17"/>
      <c r="BER75" s="17"/>
      <c r="BES75" s="17"/>
      <c r="BET75" s="17"/>
      <c r="BEU75" s="17"/>
      <c r="BEV75" s="17"/>
      <c r="BEW75" s="17"/>
      <c r="BEX75" s="17"/>
      <c r="BEY75" s="17"/>
      <c r="BEZ75" s="17"/>
      <c r="BFA75" s="17"/>
      <c r="BFB75" s="17"/>
      <c r="BFC75" s="17"/>
      <c r="BFD75" s="17"/>
      <c r="BFE75" s="17"/>
      <c r="BFF75" s="17"/>
      <c r="BFG75" s="17"/>
      <c r="BFH75" s="17"/>
      <c r="BFI75" s="17"/>
      <c r="BFJ75" s="17"/>
      <c r="BFK75" s="17"/>
      <c r="BFL75" s="17"/>
      <c r="BFM75" s="17"/>
      <c r="BFN75" s="17"/>
      <c r="BFO75" s="17"/>
      <c r="BFP75" s="17"/>
      <c r="BFQ75" s="17"/>
      <c r="BFR75" s="17"/>
      <c r="BFS75" s="17"/>
      <c r="BFT75" s="17"/>
      <c r="BFU75" s="17"/>
      <c r="BFV75" s="17"/>
      <c r="BFW75" s="17"/>
      <c r="BFX75" s="17"/>
      <c r="BFY75" s="17"/>
      <c r="BFZ75" s="17"/>
      <c r="BGA75" s="17"/>
      <c r="BGB75" s="17"/>
      <c r="BGC75" s="17"/>
      <c r="BGD75" s="17"/>
      <c r="BGE75" s="17"/>
      <c r="BGF75" s="17"/>
      <c r="BGG75" s="17"/>
      <c r="BGH75" s="17"/>
      <c r="BGI75" s="17"/>
      <c r="BGJ75" s="17"/>
      <c r="BGK75" s="17"/>
      <c r="BGL75" s="17"/>
      <c r="BGM75" s="17"/>
      <c r="BGN75" s="17"/>
      <c r="BGO75" s="17"/>
      <c r="BGP75" s="17"/>
      <c r="BGQ75" s="17"/>
      <c r="BGR75" s="17"/>
      <c r="BGS75" s="17"/>
      <c r="BGT75" s="17"/>
      <c r="BGU75" s="17"/>
      <c r="BGV75" s="17"/>
      <c r="BGW75" s="17"/>
      <c r="BGX75" s="17"/>
      <c r="BGY75" s="17"/>
      <c r="BGZ75" s="17"/>
      <c r="BHA75" s="17"/>
      <c r="BHB75" s="17"/>
      <c r="BHC75" s="17"/>
      <c r="BHD75" s="17"/>
      <c r="BHE75" s="17"/>
      <c r="BHF75" s="17"/>
      <c r="BHG75" s="17"/>
      <c r="BHH75" s="17"/>
      <c r="BHI75" s="17"/>
      <c r="BHJ75" s="17"/>
      <c r="BHK75" s="17"/>
      <c r="BHL75" s="17"/>
      <c r="BHM75" s="17"/>
      <c r="BHN75" s="17"/>
      <c r="BHO75" s="17"/>
      <c r="BHP75" s="17"/>
      <c r="BHQ75" s="17"/>
      <c r="BHR75" s="17"/>
      <c r="BHS75" s="17"/>
      <c r="BHT75" s="17"/>
      <c r="BHU75" s="17"/>
      <c r="BHV75" s="17"/>
      <c r="BHW75" s="17"/>
      <c r="BHX75" s="17"/>
      <c r="BHY75" s="17"/>
      <c r="BHZ75" s="17"/>
      <c r="BIA75" s="17"/>
      <c r="BIB75" s="17"/>
      <c r="BIC75" s="17"/>
      <c r="BID75" s="17"/>
      <c r="BIE75" s="17"/>
      <c r="BIF75" s="17"/>
      <c r="BIG75" s="17"/>
      <c r="BIH75" s="17"/>
      <c r="BII75" s="17"/>
      <c r="BIJ75" s="17"/>
      <c r="BIK75" s="17"/>
      <c r="BIL75" s="17"/>
      <c r="BIM75" s="17"/>
      <c r="BIN75" s="17"/>
      <c r="BIO75" s="17"/>
      <c r="BIP75" s="17"/>
      <c r="BIQ75" s="17"/>
      <c r="BIR75" s="17"/>
      <c r="BIS75" s="17"/>
      <c r="BIT75" s="17"/>
      <c r="BIU75" s="17"/>
      <c r="BIV75" s="17"/>
      <c r="BIW75" s="17"/>
      <c r="BIX75" s="17"/>
      <c r="BIY75" s="17"/>
      <c r="BIZ75" s="17"/>
      <c r="BJA75" s="17"/>
      <c r="BJB75" s="17"/>
      <c r="BJC75" s="17"/>
      <c r="BJD75" s="17"/>
      <c r="BJE75" s="17"/>
      <c r="BJF75" s="17"/>
      <c r="BJG75" s="17"/>
      <c r="BJH75" s="17"/>
      <c r="BJI75" s="17"/>
      <c r="BJJ75" s="17"/>
      <c r="BJK75" s="17"/>
      <c r="BJL75" s="17"/>
      <c r="BJM75" s="17"/>
      <c r="BJN75" s="17"/>
      <c r="BJO75" s="17"/>
      <c r="BJP75" s="17"/>
      <c r="BJQ75" s="17"/>
      <c r="BJR75" s="17"/>
      <c r="BJS75" s="17"/>
      <c r="BJT75" s="17"/>
      <c r="BJU75" s="17"/>
      <c r="BJV75" s="17"/>
      <c r="BJW75" s="17"/>
      <c r="BJX75" s="17"/>
      <c r="BJY75" s="17"/>
      <c r="BJZ75" s="17"/>
      <c r="BKA75" s="17"/>
      <c r="BKB75" s="17"/>
      <c r="BKC75" s="17"/>
      <c r="BKD75" s="17"/>
      <c r="BKE75" s="17"/>
      <c r="BKF75" s="17"/>
      <c r="BKG75" s="17"/>
      <c r="BKH75" s="17"/>
      <c r="BKI75" s="17"/>
      <c r="BKJ75" s="17"/>
      <c r="BKK75" s="17"/>
      <c r="BKL75" s="17"/>
      <c r="BKM75" s="17"/>
      <c r="BKN75" s="17"/>
      <c r="BKO75" s="17"/>
      <c r="BKP75" s="17"/>
      <c r="BKQ75" s="17"/>
      <c r="BKR75" s="17"/>
      <c r="BKS75" s="17"/>
      <c r="BKT75" s="17"/>
      <c r="BKU75" s="17"/>
      <c r="BKV75" s="17"/>
      <c r="BKW75" s="17"/>
      <c r="BKX75" s="17"/>
      <c r="BKY75" s="17"/>
      <c r="BKZ75" s="17"/>
      <c r="BLA75" s="17"/>
      <c r="BLB75" s="17"/>
      <c r="BLC75" s="17"/>
      <c r="BLD75" s="17"/>
      <c r="BLE75" s="17"/>
      <c r="BLF75" s="17"/>
      <c r="BLG75" s="17"/>
      <c r="BLH75" s="17"/>
      <c r="BLI75" s="17"/>
      <c r="BLJ75" s="17"/>
      <c r="BLK75" s="17"/>
      <c r="BLL75" s="17"/>
      <c r="BLM75" s="17"/>
      <c r="BLN75" s="17"/>
      <c r="BLO75" s="17"/>
      <c r="BLP75" s="17"/>
      <c r="BLQ75" s="17"/>
      <c r="BLR75" s="17"/>
      <c r="BLS75" s="17"/>
      <c r="BLT75" s="17"/>
      <c r="BLU75" s="17"/>
      <c r="BLV75" s="17"/>
      <c r="BLW75" s="17"/>
      <c r="BLX75" s="17"/>
      <c r="BLY75" s="17"/>
      <c r="BLZ75" s="17"/>
      <c r="BMA75" s="17"/>
      <c r="BMB75" s="17"/>
      <c r="BMC75" s="17"/>
      <c r="BMD75" s="17"/>
      <c r="BME75" s="17"/>
      <c r="BMF75" s="17"/>
      <c r="BMG75" s="17"/>
      <c r="BMH75" s="17"/>
      <c r="BMI75" s="17"/>
      <c r="BMJ75" s="17"/>
      <c r="BMK75" s="17"/>
      <c r="BML75" s="17"/>
      <c r="BMM75" s="17"/>
      <c r="BMN75" s="17"/>
      <c r="BMO75" s="17"/>
      <c r="BMP75" s="17"/>
      <c r="BMQ75" s="17"/>
      <c r="BMR75" s="17"/>
      <c r="BMS75" s="17"/>
      <c r="BMT75" s="17"/>
      <c r="BMU75" s="17"/>
      <c r="BMV75" s="17"/>
      <c r="BMW75" s="17"/>
      <c r="BMX75" s="17"/>
      <c r="BMY75" s="17"/>
      <c r="BMZ75" s="17"/>
      <c r="BNA75" s="17"/>
      <c r="BNB75" s="17"/>
      <c r="BNC75" s="17"/>
      <c r="BND75" s="17"/>
      <c r="BNE75" s="17"/>
      <c r="BNF75" s="17"/>
      <c r="BNG75" s="17"/>
      <c r="BNH75" s="17"/>
      <c r="BNI75" s="17"/>
      <c r="BNJ75" s="17"/>
      <c r="BNK75" s="17"/>
      <c r="BNL75" s="17"/>
      <c r="BNM75" s="17"/>
      <c r="BNN75" s="17"/>
      <c r="BNO75" s="17"/>
      <c r="BNP75" s="17"/>
      <c r="BNQ75" s="17"/>
      <c r="BNR75" s="17"/>
      <c r="BNS75" s="17"/>
      <c r="BNT75" s="17"/>
      <c r="BNU75" s="17"/>
      <c r="BNV75" s="17"/>
      <c r="BNW75" s="17"/>
      <c r="BNX75" s="17"/>
      <c r="BNY75" s="17"/>
      <c r="BNZ75" s="17"/>
      <c r="BOA75" s="17"/>
      <c r="BOB75" s="17"/>
      <c r="BOC75" s="17"/>
      <c r="BOD75" s="17"/>
      <c r="BOE75" s="17"/>
      <c r="BOF75" s="17"/>
      <c r="BOG75" s="17"/>
      <c r="BOH75" s="17"/>
      <c r="BOI75" s="17"/>
      <c r="BOJ75" s="17"/>
      <c r="BOK75" s="17"/>
      <c r="BOL75" s="17"/>
      <c r="BOM75" s="17"/>
      <c r="BON75" s="17"/>
      <c r="BOO75" s="17"/>
      <c r="BOP75" s="17"/>
      <c r="BOQ75" s="17"/>
      <c r="BOR75" s="17"/>
      <c r="BOS75" s="17"/>
      <c r="BOT75" s="17"/>
      <c r="BOU75" s="17"/>
      <c r="BOV75" s="17"/>
      <c r="BOW75" s="17"/>
      <c r="BOX75" s="17"/>
      <c r="BOY75" s="17"/>
      <c r="BOZ75" s="17"/>
      <c r="BPA75" s="17"/>
      <c r="BPB75" s="17"/>
      <c r="BPC75" s="17"/>
      <c r="BPD75" s="17"/>
      <c r="BPE75" s="17"/>
      <c r="BPF75" s="17"/>
      <c r="BPG75" s="17"/>
      <c r="BPH75" s="17"/>
      <c r="BPI75" s="17"/>
      <c r="BPJ75" s="17"/>
      <c r="BPK75" s="17"/>
      <c r="BPL75" s="17"/>
      <c r="BPM75" s="17"/>
      <c r="BPN75" s="17"/>
      <c r="BPO75" s="17"/>
      <c r="BPP75" s="17"/>
      <c r="BPQ75" s="17"/>
      <c r="BPR75" s="17"/>
      <c r="BPS75" s="17"/>
      <c r="BPT75" s="17"/>
      <c r="BPU75" s="17"/>
      <c r="BPV75" s="17"/>
      <c r="BPW75" s="17"/>
      <c r="BPX75" s="17"/>
      <c r="BPY75" s="17"/>
      <c r="BPZ75" s="17"/>
      <c r="BQA75" s="17"/>
      <c r="BQB75" s="17"/>
      <c r="BQC75" s="17"/>
      <c r="BQD75" s="17"/>
      <c r="BQE75" s="17"/>
      <c r="BQF75" s="17"/>
      <c r="BQG75" s="17"/>
      <c r="BQH75" s="17"/>
      <c r="BQI75" s="17"/>
      <c r="BQJ75" s="17"/>
      <c r="BQK75" s="17"/>
      <c r="BQL75" s="17"/>
      <c r="BQM75" s="17"/>
      <c r="BQN75" s="17"/>
      <c r="BQO75" s="17"/>
      <c r="BQP75" s="17"/>
      <c r="BQQ75" s="17"/>
      <c r="BQR75" s="17"/>
      <c r="BQS75" s="17"/>
      <c r="BQT75" s="17"/>
      <c r="BQU75" s="17"/>
      <c r="BQV75" s="17"/>
      <c r="BQW75" s="17"/>
      <c r="BQX75" s="17"/>
      <c r="BQY75" s="17"/>
      <c r="BQZ75" s="17"/>
      <c r="BRA75" s="17"/>
      <c r="BRB75" s="17"/>
      <c r="BRC75" s="17"/>
      <c r="BRD75" s="17"/>
      <c r="BRE75" s="17"/>
      <c r="BRF75" s="17"/>
      <c r="BRG75" s="17"/>
      <c r="BRH75" s="17"/>
      <c r="BRI75" s="17"/>
      <c r="BRJ75" s="17"/>
      <c r="BRK75" s="17"/>
      <c r="BRL75" s="17"/>
      <c r="BRM75" s="17"/>
      <c r="BRN75" s="17"/>
      <c r="BRO75" s="17"/>
      <c r="BRP75" s="17"/>
      <c r="BRQ75" s="17"/>
      <c r="BRR75" s="17"/>
      <c r="BRS75" s="17"/>
      <c r="BRT75" s="17"/>
      <c r="BRU75" s="17"/>
      <c r="BRV75" s="17"/>
      <c r="BRW75" s="17"/>
      <c r="BRX75" s="17"/>
      <c r="BRY75" s="17"/>
      <c r="BRZ75" s="17"/>
      <c r="BSA75" s="17"/>
      <c r="BSB75" s="17"/>
      <c r="BSC75" s="17"/>
      <c r="BSD75" s="17"/>
      <c r="BSE75" s="17"/>
      <c r="BSF75" s="17"/>
      <c r="BSG75" s="17"/>
      <c r="BSH75" s="17"/>
      <c r="BSI75" s="17"/>
      <c r="BSJ75" s="17"/>
      <c r="BSK75" s="17"/>
      <c r="BSL75" s="17"/>
      <c r="BSM75" s="17"/>
      <c r="BSN75" s="17"/>
      <c r="BSO75" s="17"/>
      <c r="BSP75" s="17"/>
      <c r="BSQ75" s="17"/>
      <c r="BSR75" s="17"/>
      <c r="BSS75" s="17"/>
      <c r="BST75" s="17"/>
      <c r="BSU75" s="17"/>
      <c r="BSV75" s="17"/>
      <c r="BSW75" s="17"/>
      <c r="BSX75" s="17"/>
      <c r="BSY75" s="17"/>
      <c r="BSZ75" s="17"/>
      <c r="BTA75" s="17"/>
      <c r="BTB75" s="17"/>
      <c r="BTC75" s="17"/>
      <c r="BTD75" s="17"/>
      <c r="BTE75" s="17"/>
      <c r="BTF75" s="17"/>
      <c r="BTG75" s="17"/>
      <c r="BTH75" s="17"/>
      <c r="BTI75" s="17"/>
      <c r="BTJ75" s="17"/>
      <c r="BTK75" s="17"/>
      <c r="BTL75" s="17"/>
      <c r="BTM75" s="17"/>
      <c r="BTN75" s="17"/>
      <c r="BTO75" s="17"/>
      <c r="BTP75" s="17"/>
      <c r="BTQ75" s="17"/>
      <c r="BTR75" s="17"/>
      <c r="BTS75" s="17"/>
      <c r="BTT75" s="17"/>
      <c r="BTU75" s="17"/>
      <c r="BTV75" s="17"/>
      <c r="BTW75" s="17"/>
      <c r="BTX75" s="17"/>
      <c r="BTY75" s="17"/>
      <c r="BTZ75" s="17"/>
      <c r="BUA75" s="17"/>
      <c r="BUB75" s="17"/>
      <c r="BUC75" s="17"/>
      <c r="BUD75" s="17"/>
      <c r="BUE75" s="17"/>
      <c r="BUF75" s="17"/>
      <c r="BUG75" s="17"/>
      <c r="BUH75" s="17"/>
      <c r="BUI75" s="17"/>
      <c r="BUJ75" s="17"/>
      <c r="BUK75" s="17"/>
      <c r="BUL75" s="17"/>
      <c r="BUM75" s="17"/>
      <c r="BUN75" s="17"/>
      <c r="BUO75" s="17"/>
      <c r="BUP75" s="17"/>
      <c r="BUQ75" s="17"/>
      <c r="BUR75" s="17"/>
      <c r="BUS75" s="17"/>
      <c r="BUT75" s="17"/>
      <c r="BUU75" s="17"/>
      <c r="BUV75" s="17"/>
      <c r="BUW75" s="17"/>
      <c r="BUX75" s="17"/>
      <c r="BUY75" s="17"/>
      <c r="BUZ75" s="17"/>
      <c r="BVA75" s="17"/>
      <c r="BVB75" s="17"/>
      <c r="BVC75" s="17"/>
      <c r="BVD75" s="17"/>
      <c r="BVE75" s="17"/>
      <c r="BVF75" s="17"/>
      <c r="BVG75" s="17"/>
      <c r="BVH75" s="17"/>
      <c r="BVI75" s="17"/>
      <c r="BVJ75" s="17"/>
      <c r="BVK75" s="17"/>
      <c r="BVL75" s="17"/>
      <c r="BVM75" s="17"/>
      <c r="BVN75" s="17"/>
      <c r="BVO75" s="17"/>
      <c r="BVP75" s="17"/>
      <c r="BVQ75" s="17"/>
      <c r="BVR75" s="17"/>
      <c r="BVS75" s="17"/>
      <c r="BVT75" s="17"/>
      <c r="BVU75" s="17"/>
      <c r="BVV75" s="17"/>
      <c r="BVW75" s="17"/>
      <c r="BVX75" s="17"/>
      <c r="BVY75" s="17"/>
      <c r="BVZ75" s="17"/>
      <c r="BWA75" s="17"/>
      <c r="BWB75" s="17"/>
      <c r="BWC75" s="17"/>
      <c r="BWD75" s="17"/>
      <c r="BWE75" s="17"/>
      <c r="BWF75" s="17"/>
      <c r="BWG75" s="17"/>
      <c r="BWH75" s="17"/>
      <c r="BWI75" s="17"/>
      <c r="BWJ75" s="17"/>
      <c r="BWK75" s="17"/>
      <c r="BWL75" s="17"/>
      <c r="BWM75" s="17"/>
      <c r="BWN75" s="17"/>
      <c r="BWO75" s="17"/>
      <c r="BWP75" s="17"/>
      <c r="BWQ75" s="17"/>
      <c r="BWR75" s="17"/>
      <c r="BWS75" s="17"/>
      <c r="BWT75" s="17"/>
      <c r="BWU75" s="17"/>
      <c r="BWV75" s="17"/>
      <c r="BWW75" s="17"/>
      <c r="BWX75" s="17"/>
      <c r="BWY75" s="17"/>
      <c r="BWZ75" s="17"/>
      <c r="BXA75" s="17"/>
      <c r="BXB75" s="17"/>
      <c r="BXC75" s="17"/>
      <c r="BXD75" s="17"/>
      <c r="BXE75" s="17"/>
      <c r="BXF75" s="17"/>
      <c r="BXG75" s="17"/>
      <c r="BXH75" s="17"/>
      <c r="BXI75" s="17"/>
      <c r="BXJ75" s="17"/>
      <c r="BXK75" s="17"/>
      <c r="BXL75" s="17"/>
      <c r="BXM75" s="17"/>
      <c r="BXN75" s="17"/>
      <c r="BXO75" s="17"/>
      <c r="BXP75" s="17"/>
      <c r="BXQ75" s="17"/>
      <c r="BXR75" s="17"/>
      <c r="BXS75" s="17"/>
      <c r="BXT75" s="17"/>
      <c r="BXU75" s="17"/>
      <c r="BXV75" s="17"/>
      <c r="BXW75" s="17"/>
      <c r="BXX75" s="17"/>
      <c r="BXY75" s="17"/>
      <c r="BXZ75" s="17"/>
      <c r="BYA75" s="17"/>
      <c r="BYB75" s="17"/>
      <c r="BYC75" s="17"/>
      <c r="BYD75" s="17"/>
      <c r="BYE75" s="17"/>
      <c r="BYF75" s="17"/>
      <c r="BYG75" s="17"/>
      <c r="BYH75" s="17"/>
      <c r="BYI75" s="17"/>
      <c r="BYJ75" s="17"/>
      <c r="BYK75" s="17"/>
      <c r="BYL75" s="17"/>
      <c r="BYM75" s="17"/>
      <c r="BYN75" s="17"/>
      <c r="BYO75" s="17"/>
      <c r="BYP75" s="17"/>
      <c r="BYQ75" s="17"/>
      <c r="BYR75" s="17"/>
      <c r="BYS75" s="17"/>
      <c r="BYT75" s="17"/>
      <c r="BYU75" s="17"/>
      <c r="BYV75" s="17"/>
      <c r="BYW75" s="17"/>
      <c r="BYX75" s="17"/>
      <c r="BYY75" s="17"/>
      <c r="BYZ75" s="17"/>
      <c r="BZA75" s="17"/>
      <c r="BZB75" s="17"/>
      <c r="BZC75" s="17"/>
      <c r="BZD75" s="17"/>
      <c r="BZE75" s="17"/>
      <c r="BZF75" s="17"/>
      <c r="BZG75" s="17"/>
      <c r="BZH75" s="17"/>
      <c r="BZI75" s="17"/>
      <c r="BZJ75" s="17"/>
      <c r="BZK75" s="17"/>
      <c r="BZL75" s="17"/>
      <c r="BZM75" s="17"/>
      <c r="BZN75" s="17"/>
      <c r="BZO75" s="17"/>
      <c r="BZP75" s="17"/>
      <c r="BZQ75" s="17"/>
      <c r="BZR75" s="17"/>
      <c r="BZS75" s="17"/>
      <c r="BZT75" s="17"/>
      <c r="BZU75" s="17"/>
      <c r="BZV75" s="17"/>
      <c r="BZW75" s="17"/>
      <c r="BZX75" s="17"/>
      <c r="BZY75" s="17"/>
      <c r="BZZ75" s="17"/>
      <c r="CAA75" s="17"/>
      <c r="CAB75" s="17"/>
      <c r="CAC75" s="17"/>
      <c r="CAD75" s="17"/>
      <c r="CAE75" s="17"/>
      <c r="CAF75" s="17"/>
      <c r="CAG75" s="17"/>
      <c r="CAH75" s="17"/>
      <c r="CAI75" s="17"/>
      <c r="CAJ75" s="17"/>
      <c r="CAK75" s="17"/>
      <c r="CAL75" s="17"/>
      <c r="CAM75" s="17"/>
      <c r="CAN75" s="17"/>
      <c r="CAO75" s="17"/>
      <c r="CAP75" s="17"/>
      <c r="CAQ75" s="17"/>
      <c r="CAR75" s="17"/>
      <c r="CAS75" s="17"/>
      <c r="CAT75" s="17"/>
      <c r="CAU75" s="17"/>
      <c r="CAV75" s="17"/>
      <c r="CAW75" s="17"/>
      <c r="CAX75" s="17"/>
      <c r="CAY75" s="17"/>
      <c r="CAZ75" s="17"/>
      <c r="CBA75" s="17"/>
      <c r="CBB75" s="17"/>
      <c r="CBC75" s="17"/>
      <c r="CBD75" s="17"/>
      <c r="CBE75" s="17"/>
      <c r="CBF75" s="17"/>
      <c r="CBG75" s="17"/>
      <c r="CBH75" s="17"/>
      <c r="CBI75" s="17"/>
      <c r="CBJ75" s="17"/>
      <c r="CBK75" s="17"/>
      <c r="CBL75" s="17"/>
      <c r="CBM75" s="17"/>
      <c r="CBN75" s="17"/>
      <c r="CBO75" s="17"/>
      <c r="CBP75" s="17"/>
      <c r="CBQ75" s="17"/>
      <c r="CBR75" s="17"/>
      <c r="CBS75" s="17"/>
      <c r="CBT75" s="17"/>
      <c r="CBU75" s="17"/>
      <c r="CBV75" s="17"/>
      <c r="CBW75" s="17"/>
      <c r="CBX75" s="17"/>
      <c r="CBY75" s="17"/>
      <c r="CBZ75" s="17"/>
      <c r="CCA75" s="17"/>
      <c r="CCB75" s="17"/>
      <c r="CCC75" s="17"/>
      <c r="CCD75" s="17"/>
      <c r="CCE75" s="17"/>
      <c r="CCF75" s="17"/>
      <c r="CCG75" s="17"/>
      <c r="CCH75" s="17"/>
      <c r="CCI75" s="17"/>
      <c r="CCJ75" s="17"/>
      <c r="CCK75" s="17"/>
      <c r="CCL75" s="17"/>
      <c r="CCM75" s="17"/>
      <c r="CCN75" s="17"/>
      <c r="CCO75" s="17"/>
      <c r="CCP75" s="17"/>
      <c r="CCQ75" s="17"/>
      <c r="CCR75" s="17"/>
      <c r="CCS75" s="17"/>
      <c r="CCT75" s="17"/>
      <c r="CCU75" s="17"/>
      <c r="CCV75" s="17"/>
      <c r="CCW75" s="17"/>
      <c r="CCX75" s="17"/>
      <c r="CCY75" s="17"/>
      <c r="CCZ75" s="17"/>
      <c r="CDA75" s="17"/>
      <c r="CDB75" s="17"/>
      <c r="CDC75" s="17"/>
      <c r="CDD75" s="17"/>
      <c r="CDE75" s="17"/>
      <c r="CDF75" s="17"/>
      <c r="CDG75" s="17"/>
      <c r="CDH75" s="17"/>
      <c r="CDI75" s="17"/>
      <c r="CDJ75" s="17"/>
      <c r="CDK75" s="17"/>
      <c r="CDL75" s="17"/>
      <c r="CDM75" s="17"/>
      <c r="CDN75" s="17"/>
      <c r="CDO75" s="17"/>
      <c r="CDP75" s="17"/>
      <c r="CDQ75" s="17"/>
      <c r="CDR75" s="17"/>
      <c r="CDS75" s="17"/>
      <c r="CDT75" s="17"/>
      <c r="CDU75" s="17"/>
      <c r="CDV75" s="17"/>
      <c r="CDW75" s="17"/>
      <c r="CDX75" s="17"/>
      <c r="CDY75" s="17"/>
      <c r="CDZ75" s="17"/>
      <c r="CEA75" s="17"/>
      <c r="CEB75" s="17"/>
      <c r="CEC75" s="17"/>
      <c r="CED75" s="17"/>
      <c r="CEE75" s="17"/>
      <c r="CEF75" s="17"/>
      <c r="CEG75" s="17"/>
      <c r="CEH75" s="17"/>
      <c r="CEI75" s="17"/>
      <c r="CEJ75" s="17"/>
      <c r="CEK75" s="17"/>
      <c r="CEL75" s="17"/>
      <c r="CEM75" s="17"/>
      <c r="CEN75" s="17"/>
      <c r="CEO75" s="17"/>
      <c r="CEP75" s="17"/>
      <c r="CEQ75" s="17"/>
      <c r="CER75" s="17"/>
      <c r="CES75" s="17"/>
      <c r="CET75" s="17"/>
      <c r="CEU75" s="17"/>
      <c r="CEV75" s="17"/>
      <c r="CEW75" s="17"/>
      <c r="CEX75" s="17"/>
      <c r="CEY75" s="17"/>
      <c r="CEZ75" s="17"/>
      <c r="CFA75" s="17"/>
      <c r="CFB75" s="17"/>
      <c r="CFC75" s="17"/>
      <c r="CFD75" s="17"/>
      <c r="CFE75" s="17"/>
      <c r="CFF75" s="17"/>
      <c r="CFG75" s="17"/>
      <c r="CFH75" s="17"/>
      <c r="CFI75" s="17"/>
      <c r="CFJ75" s="17"/>
      <c r="CFK75" s="17"/>
      <c r="CFL75" s="17"/>
      <c r="CFM75" s="17"/>
      <c r="CFN75" s="17"/>
      <c r="CFO75" s="17"/>
      <c r="CFP75" s="17"/>
      <c r="CFQ75" s="17"/>
      <c r="CFR75" s="17"/>
      <c r="CFS75" s="17"/>
      <c r="CFT75" s="17"/>
      <c r="CFU75" s="17"/>
      <c r="CFV75" s="17"/>
      <c r="CFW75" s="17"/>
      <c r="CFX75" s="17"/>
      <c r="CFY75" s="17"/>
      <c r="CFZ75" s="17"/>
      <c r="CGA75" s="17"/>
      <c r="CGB75" s="17"/>
      <c r="CGC75" s="17"/>
      <c r="CGD75" s="17"/>
      <c r="CGE75" s="17"/>
      <c r="CGF75" s="17"/>
      <c r="CGG75" s="17"/>
      <c r="CGH75" s="17"/>
      <c r="CGI75" s="17"/>
      <c r="CGJ75" s="17"/>
      <c r="CGK75" s="17"/>
      <c r="CGL75" s="17"/>
      <c r="CGM75" s="17"/>
      <c r="CGN75" s="17"/>
      <c r="CGO75" s="17"/>
      <c r="CGP75" s="17"/>
      <c r="CGQ75" s="17"/>
      <c r="CGR75" s="17"/>
      <c r="CGS75" s="17"/>
      <c r="CGT75" s="17"/>
      <c r="CGU75" s="17"/>
      <c r="CGV75" s="17"/>
      <c r="CGW75" s="17"/>
      <c r="CGX75" s="17"/>
      <c r="CGY75" s="17"/>
      <c r="CGZ75" s="17"/>
      <c r="CHA75" s="17"/>
      <c r="CHB75" s="17"/>
      <c r="CHC75" s="17"/>
      <c r="CHD75" s="17"/>
      <c r="CHE75" s="17"/>
      <c r="CHF75" s="17"/>
      <c r="CHG75" s="17"/>
      <c r="CHH75" s="17"/>
      <c r="CHI75" s="17"/>
      <c r="CHJ75" s="17"/>
      <c r="CHK75" s="17"/>
      <c r="CHL75" s="17"/>
      <c r="CHM75" s="17"/>
      <c r="CHN75" s="17"/>
      <c r="CHO75" s="17"/>
      <c r="CHP75" s="17"/>
      <c r="CHQ75" s="17"/>
      <c r="CHR75" s="17"/>
      <c r="CHS75" s="17"/>
      <c r="CHT75" s="17"/>
      <c r="CHU75" s="17"/>
      <c r="CHV75" s="17"/>
      <c r="CHW75" s="17"/>
      <c r="CHX75" s="17"/>
      <c r="CHY75" s="17"/>
      <c r="CHZ75" s="17"/>
      <c r="CIA75" s="17"/>
      <c r="CIB75" s="17"/>
      <c r="CIC75" s="17"/>
      <c r="CID75" s="17"/>
      <c r="CIE75" s="17"/>
      <c r="CIF75" s="17"/>
      <c r="CIG75" s="17"/>
      <c r="CIH75" s="17"/>
      <c r="CII75" s="17"/>
      <c r="CIJ75" s="17"/>
      <c r="CIK75" s="17"/>
      <c r="CIL75" s="17"/>
      <c r="CIM75" s="17"/>
      <c r="CIN75" s="17"/>
      <c r="CIO75" s="17"/>
      <c r="CIP75" s="17"/>
      <c r="CIQ75" s="17"/>
      <c r="CIR75" s="17"/>
      <c r="CIS75" s="17"/>
      <c r="CIT75" s="17"/>
      <c r="CIU75" s="17"/>
      <c r="CIV75" s="17"/>
      <c r="CIW75" s="17"/>
      <c r="CIX75" s="17"/>
      <c r="CIY75" s="17"/>
      <c r="CIZ75" s="17"/>
      <c r="CJA75" s="17"/>
      <c r="CJB75" s="17"/>
      <c r="CJC75" s="17"/>
      <c r="CJD75" s="17"/>
      <c r="CJE75" s="17"/>
      <c r="CJF75" s="17"/>
      <c r="CJG75" s="17"/>
      <c r="CJH75" s="17"/>
      <c r="CJI75" s="17"/>
      <c r="CJJ75" s="17"/>
      <c r="CJK75" s="17"/>
      <c r="CJL75" s="17"/>
      <c r="CJM75" s="17"/>
      <c r="CJN75" s="17"/>
      <c r="CJO75" s="17"/>
      <c r="CJP75" s="17"/>
      <c r="CJQ75" s="17"/>
      <c r="CJR75" s="17"/>
      <c r="CJS75" s="17"/>
      <c r="CJT75" s="17"/>
      <c r="CJU75" s="17"/>
      <c r="CJV75" s="17"/>
      <c r="CJW75" s="17"/>
      <c r="CJX75" s="17"/>
      <c r="CJY75" s="17"/>
      <c r="CJZ75" s="17"/>
      <c r="CKA75" s="17"/>
      <c r="CKB75" s="17"/>
      <c r="CKC75" s="17"/>
      <c r="CKD75" s="17"/>
      <c r="CKE75" s="17"/>
      <c r="CKF75" s="17"/>
      <c r="CKG75" s="17"/>
      <c r="CKH75" s="17"/>
      <c r="CKI75" s="17"/>
      <c r="CKJ75" s="17"/>
      <c r="CKK75" s="17"/>
      <c r="CKL75" s="17"/>
      <c r="CKM75" s="17"/>
      <c r="CKN75" s="17"/>
      <c r="CKO75" s="17"/>
      <c r="CKP75" s="17"/>
      <c r="CKQ75" s="17"/>
      <c r="CKR75" s="17"/>
      <c r="CKS75" s="17"/>
      <c r="CKT75" s="17"/>
      <c r="CKU75" s="17"/>
      <c r="CKV75" s="17"/>
      <c r="CKW75" s="17"/>
      <c r="CKX75" s="17"/>
      <c r="CKY75" s="17"/>
      <c r="CKZ75" s="17"/>
      <c r="CLA75" s="17"/>
      <c r="CLB75" s="17"/>
      <c r="CLC75" s="17"/>
      <c r="CLD75" s="17"/>
      <c r="CLE75" s="17"/>
      <c r="CLF75" s="17"/>
      <c r="CLG75" s="17"/>
      <c r="CLH75" s="17"/>
      <c r="CLI75" s="17"/>
      <c r="CLJ75" s="17"/>
      <c r="CLK75" s="17"/>
      <c r="CLL75" s="17"/>
      <c r="CLM75" s="17"/>
      <c r="CLN75" s="17"/>
      <c r="CLO75" s="17"/>
      <c r="CLP75" s="17"/>
      <c r="CLQ75" s="17"/>
      <c r="CLR75" s="17"/>
      <c r="CLS75" s="17"/>
      <c r="CLT75" s="17"/>
      <c r="CLU75" s="17"/>
      <c r="CLV75" s="17"/>
      <c r="CLW75" s="17"/>
      <c r="CLX75" s="17"/>
      <c r="CLY75" s="17"/>
      <c r="CLZ75" s="17"/>
      <c r="CMA75" s="17"/>
      <c r="CMB75" s="17"/>
      <c r="CMC75" s="17"/>
      <c r="CMD75" s="17"/>
      <c r="CME75" s="17"/>
      <c r="CMF75" s="17"/>
      <c r="CMG75" s="17"/>
      <c r="CMH75" s="17"/>
      <c r="CMI75" s="17"/>
      <c r="CMJ75" s="17"/>
      <c r="CMK75" s="17"/>
      <c r="CML75" s="17"/>
      <c r="CMM75" s="17"/>
      <c r="CMN75" s="17"/>
      <c r="CMO75" s="17"/>
      <c r="CMP75" s="17"/>
      <c r="CMQ75" s="17"/>
      <c r="CMR75" s="17"/>
      <c r="CMS75" s="17"/>
      <c r="CMT75" s="17"/>
      <c r="CMU75" s="17"/>
      <c r="CMV75" s="17"/>
      <c r="CMW75" s="17"/>
      <c r="CMX75" s="17"/>
      <c r="CMY75" s="17"/>
      <c r="CMZ75" s="17"/>
      <c r="CNA75" s="17"/>
      <c r="CNB75" s="17"/>
      <c r="CNC75" s="17"/>
      <c r="CND75" s="17"/>
      <c r="CNE75" s="17"/>
      <c r="CNF75" s="17"/>
      <c r="CNG75" s="17"/>
      <c r="CNH75" s="17"/>
      <c r="CNI75" s="17"/>
      <c r="CNJ75" s="17"/>
      <c r="CNK75" s="17"/>
      <c r="CNL75" s="17"/>
      <c r="CNM75" s="17"/>
      <c r="CNN75" s="17"/>
      <c r="CNO75" s="17"/>
      <c r="CNP75" s="17"/>
      <c r="CNQ75" s="17"/>
      <c r="CNR75" s="17"/>
      <c r="CNS75" s="17"/>
      <c r="CNT75" s="17"/>
      <c r="CNU75" s="17"/>
      <c r="CNV75" s="17"/>
      <c r="CNW75" s="17"/>
      <c r="CNX75" s="17"/>
      <c r="CNY75" s="17"/>
      <c r="CNZ75" s="17"/>
      <c r="COA75" s="17"/>
      <c r="COB75" s="17"/>
      <c r="COC75" s="17"/>
      <c r="COD75" s="17"/>
      <c r="COE75" s="17"/>
      <c r="COF75" s="17"/>
      <c r="COG75" s="17"/>
      <c r="COH75" s="17"/>
      <c r="COI75" s="17"/>
      <c r="COJ75" s="17"/>
      <c r="COK75" s="17"/>
      <c r="COL75" s="17"/>
      <c r="COM75" s="17"/>
      <c r="CON75" s="17"/>
      <c r="COO75" s="17"/>
      <c r="COP75" s="17"/>
      <c r="COQ75" s="17"/>
      <c r="COR75" s="17"/>
      <c r="COS75" s="17"/>
      <c r="COT75" s="17"/>
      <c r="COU75" s="17"/>
      <c r="COV75" s="17"/>
      <c r="COW75" s="17"/>
      <c r="COX75" s="17"/>
      <c r="COY75" s="17"/>
      <c r="COZ75" s="17"/>
      <c r="CPA75" s="17"/>
      <c r="CPB75" s="17"/>
      <c r="CPC75" s="17"/>
      <c r="CPD75" s="17"/>
      <c r="CPE75" s="17"/>
      <c r="CPF75" s="17"/>
      <c r="CPG75" s="17"/>
      <c r="CPH75" s="17"/>
      <c r="CPI75" s="17"/>
      <c r="CPJ75" s="17"/>
      <c r="CPK75" s="17"/>
      <c r="CPL75" s="17"/>
      <c r="CPM75" s="17"/>
      <c r="CPN75" s="17"/>
      <c r="CPO75" s="17"/>
      <c r="CPP75" s="17"/>
      <c r="CPQ75" s="17"/>
      <c r="CPR75" s="17"/>
      <c r="CPS75" s="17"/>
      <c r="CPT75" s="17"/>
      <c r="CPU75" s="17"/>
      <c r="CPV75" s="17"/>
      <c r="CPW75" s="17"/>
      <c r="CPX75" s="17"/>
      <c r="CPY75" s="17"/>
      <c r="CPZ75" s="17"/>
      <c r="CQA75" s="17"/>
      <c r="CQB75" s="17"/>
      <c r="CQC75" s="17"/>
      <c r="CQD75" s="17"/>
      <c r="CQE75" s="17"/>
      <c r="CQF75" s="17"/>
      <c r="CQG75" s="17"/>
      <c r="CQH75" s="17"/>
      <c r="CQI75" s="17"/>
      <c r="CQJ75" s="17"/>
      <c r="CQK75" s="17"/>
      <c r="CQL75" s="17"/>
      <c r="CQM75" s="17"/>
      <c r="CQN75" s="17"/>
      <c r="CQO75" s="17"/>
      <c r="CQP75" s="17"/>
      <c r="CQQ75" s="17"/>
      <c r="CQR75" s="17"/>
      <c r="CQS75" s="17"/>
      <c r="CQT75" s="17"/>
      <c r="CQU75" s="17"/>
      <c r="CQV75" s="17"/>
      <c r="CQW75" s="17"/>
      <c r="CQX75" s="17"/>
      <c r="CQY75" s="17"/>
      <c r="CQZ75" s="17"/>
      <c r="CRA75" s="17"/>
      <c r="CRB75" s="17"/>
      <c r="CRC75" s="17"/>
      <c r="CRD75" s="17"/>
      <c r="CRE75" s="17"/>
      <c r="CRF75" s="17"/>
      <c r="CRG75" s="17"/>
      <c r="CRH75" s="17"/>
      <c r="CRI75" s="17"/>
      <c r="CRJ75" s="17"/>
      <c r="CRK75" s="17"/>
      <c r="CRL75" s="17"/>
      <c r="CRM75" s="17"/>
      <c r="CRN75" s="17"/>
      <c r="CRO75" s="17"/>
      <c r="CRP75" s="17"/>
      <c r="CRQ75" s="17"/>
      <c r="CRR75" s="17"/>
      <c r="CRS75" s="17"/>
      <c r="CRT75" s="17"/>
      <c r="CRU75" s="17"/>
      <c r="CRV75" s="17"/>
      <c r="CRW75" s="17"/>
      <c r="CRX75" s="17"/>
      <c r="CRY75" s="17"/>
      <c r="CRZ75" s="17"/>
      <c r="CSA75" s="17"/>
      <c r="CSB75" s="17"/>
      <c r="CSC75" s="17"/>
      <c r="CSD75" s="17"/>
      <c r="CSE75" s="17"/>
      <c r="CSF75" s="17"/>
      <c r="CSG75" s="17"/>
      <c r="CSH75" s="17"/>
      <c r="CSI75" s="17"/>
      <c r="CSJ75" s="17"/>
      <c r="CSK75" s="17"/>
      <c r="CSL75" s="17"/>
      <c r="CSM75" s="17"/>
      <c r="CSN75" s="17"/>
      <c r="CSO75" s="17"/>
      <c r="CSP75" s="17"/>
      <c r="CSQ75" s="17"/>
      <c r="CSR75" s="17"/>
      <c r="CSS75" s="17"/>
      <c r="CST75" s="17"/>
      <c r="CSU75" s="17"/>
      <c r="CSV75" s="17"/>
      <c r="CSW75" s="17"/>
      <c r="CSX75" s="17"/>
      <c r="CSY75" s="17"/>
      <c r="CSZ75" s="17"/>
      <c r="CTA75" s="17"/>
      <c r="CTB75" s="17"/>
      <c r="CTC75" s="17"/>
      <c r="CTD75" s="17"/>
      <c r="CTE75" s="17"/>
      <c r="CTF75" s="17"/>
      <c r="CTG75" s="17"/>
      <c r="CTH75" s="17"/>
      <c r="CTI75" s="17"/>
      <c r="CTJ75" s="17"/>
      <c r="CTK75" s="17"/>
      <c r="CTL75" s="17"/>
      <c r="CTM75" s="17"/>
      <c r="CTN75" s="17"/>
      <c r="CTO75" s="17"/>
      <c r="CTP75" s="17"/>
      <c r="CTQ75" s="17"/>
      <c r="CTR75" s="17"/>
      <c r="CTS75" s="17"/>
      <c r="CTT75" s="17"/>
      <c r="CTU75" s="17"/>
      <c r="CTV75" s="17"/>
      <c r="CTW75" s="17"/>
      <c r="CTX75" s="17"/>
      <c r="CTY75" s="17"/>
      <c r="CTZ75" s="17"/>
      <c r="CUA75" s="17"/>
      <c r="CUB75" s="17"/>
      <c r="CUC75" s="17"/>
      <c r="CUD75" s="17"/>
      <c r="CUE75" s="17"/>
      <c r="CUF75" s="17"/>
      <c r="CUG75" s="17"/>
      <c r="CUH75" s="17"/>
      <c r="CUI75" s="17"/>
      <c r="CUJ75" s="17"/>
      <c r="CUK75" s="17"/>
      <c r="CUL75" s="17"/>
      <c r="CUM75" s="17"/>
      <c r="CUN75" s="17"/>
      <c r="CUO75" s="17"/>
      <c r="CUP75" s="17"/>
      <c r="CUQ75" s="17"/>
      <c r="CUR75" s="17"/>
      <c r="CUS75" s="17"/>
      <c r="CUT75" s="17"/>
      <c r="CUU75" s="17"/>
      <c r="CUV75" s="17"/>
      <c r="CUW75" s="17"/>
      <c r="CUX75" s="17"/>
      <c r="CUY75" s="17"/>
      <c r="CUZ75" s="17"/>
      <c r="CVA75" s="17"/>
      <c r="CVB75" s="17"/>
      <c r="CVC75" s="17"/>
      <c r="CVD75" s="17"/>
      <c r="CVE75" s="17"/>
      <c r="CVF75" s="17"/>
      <c r="CVG75" s="17"/>
      <c r="CVH75" s="17"/>
      <c r="CVI75" s="17"/>
      <c r="CVJ75" s="17"/>
      <c r="CVK75" s="17"/>
      <c r="CVL75" s="17"/>
      <c r="CVM75" s="17"/>
      <c r="CVN75" s="17"/>
      <c r="CVO75" s="17"/>
      <c r="CVP75" s="17"/>
      <c r="CVQ75" s="17"/>
      <c r="CVR75" s="17"/>
      <c r="CVS75" s="17"/>
      <c r="CVT75" s="17"/>
      <c r="CVU75" s="17"/>
      <c r="CVV75" s="17"/>
      <c r="CVW75" s="17"/>
      <c r="CVX75" s="17"/>
      <c r="CVY75" s="17"/>
      <c r="CVZ75" s="17"/>
      <c r="CWA75" s="17"/>
      <c r="CWB75" s="17"/>
      <c r="CWC75" s="17"/>
      <c r="CWD75" s="17"/>
      <c r="CWE75" s="17"/>
      <c r="CWF75" s="17"/>
      <c r="CWG75" s="17"/>
      <c r="CWH75" s="17"/>
      <c r="CWI75" s="17"/>
      <c r="CWJ75" s="17"/>
      <c r="CWK75" s="17"/>
      <c r="CWL75" s="17"/>
      <c r="CWM75" s="17"/>
      <c r="CWN75" s="17"/>
      <c r="CWO75" s="17"/>
      <c r="CWP75" s="17"/>
      <c r="CWQ75" s="17"/>
      <c r="CWR75" s="17"/>
      <c r="CWS75" s="17"/>
      <c r="CWT75" s="17"/>
      <c r="CWU75" s="17"/>
      <c r="CWV75" s="17"/>
      <c r="CWW75" s="17"/>
      <c r="CWX75" s="17"/>
      <c r="CWY75" s="17"/>
      <c r="CWZ75" s="17"/>
      <c r="CXA75" s="17"/>
      <c r="CXB75" s="17"/>
      <c r="CXC75" s="17"/>
      <c r="CXD75" s="17"/>
      <c r="CXE75" s="17"/>
      <c r="CXF75" s="17"/>
      <c r="CXG75" s="17"/>
      <c r="CXH75" s="17"/>
      <c r="CXI75" s="17"/>
      <c r="CXJ75" s="17"/>
      <c r="CXK75" s="17"/>
      <c r="CXL75" s="17"/>
      <c r="CXM75" s="17"/>
      <c r="CXN75" s="17"/>
      <c r="CXO75" s="17"/>
      <c r="CXP75" s="17"/>
      <c r="CXQ75" s="17"/>
      <c r="CXR75" s="17"/>
      <c r="CXS75" s="17"/>
      <c r="CXT75" s="17"/>
      <c r="CXU75" s="17"/>
      <c r="CXV75" s="17"/>
      <c r="CXW75" s="17"/>
      <c r="CXX75" s="17"/>
      <c r="CXY75" s="17"/>
      <c r="CXZ75" s="17"/>
      <c r="CYA75" s="17"/>
      <c r="CYB75" s="17"/>
      <c r="CYC75" s="17"/>
      <c r="CYD75" s="17"/>
      <c r="CYE75" s="17"/>
      <c r="CYF75" s="17"/>
      <c r="CYG75" s="17"/>
      <c r="CYH75" s="17"/>
      <c r="CYI75" s="17"/>
      <c r="CYJ75" s="17"/>
      <c r="CYK75" s="17"/>
      <c r="CYL75" s="17"/>
      <c r="CYM75" s="17"/>
      <c r="CYN75" s="17"/>
      <c r="CYO75" s="17"/>
      <c r="CYP75" s="17"/>
      <c r="CYQ75" s="17"/>
      <c r="CYR75" s="17"/>
      <c r="CYS75" s="17"/>
      <c r="CYT75" s="17"/>
      <c r="CYU75" s="17"/>
      <c r="CYV75" s="17"/>
      <c r="CYW75" s="17"/>
      <c r="CYX75" s="17"/>
      <c r="CYY75" s="17"/>
      <c r="CYZ75" s="17"/>
      <c r="CZA75" s="17"/>
      <c r="CZB75" s="17"/>
      <c r="CZC75" s="17"/>
      <c r="CZD75" s="17"/>
      <c r="CZE75" s="17"/>
      <c r="CZF75" s="17"/>
      <c r="CZG75" s="17"/>
      <c r="CZH75" s="17"/>
      <c r="CZI75" s="17"/>
      <c r="CZJ75" s="17"/>
      <c r="CZK75" s="17"/>
      <c r="CZL75" s="17"/>
      <c r="CZM75" s="17"/>
      <c r="CZN75" s="17"/>
      <c r="CZO75" s="17"/>
      <c r="CZP75" s="17"/>
      <c r="CZQ75" s="17"/>
      <c r="CZR75" s="17"/>
      <c r="CZS75" s="17"/>
      <c r="CZT75" s="17"/>
      <c r="CZU75" s="17"/>
      <c r="CZV75" s="17"/>
      <c r="CZW75" s="17"/>
      <c r="CZX75" s="17"/>
      <c r="CZY75" s="17"/>
      <c r="CZZ75" s="17"/>
      <c r="DAA75" s="17"/>
      <c r="DAB75" s="17"/>
      <c r="DAC75" s="17"/>
      <c r="DAD75" s="17"/>
      <c r="DAE75" s="17"/>
      <c r="DAF75" s="17"/>
      <c r="DAG75" s="17"/>
      <c r="DAH75" s="17"/>
      <c r="DAI75" s="17"/>
      <c r="DAJ75" s="17"/>
      <c r="DAK75" s="17"/>
      <c r="DAL75" s="17"/>
      <c r="DAM75" s="17"/>
      <c r="DAN75" s="17"/>
      <c r="DAO75" s="17"/>
      <c r="DAP75" s="17"/>
      <c r="DAQ75" s="17"/>
      <c r="DAR75" s="17"/>
      <c r="DAS75" s="17"/>
      <c r="DAT75" s="17"/>
      <c r="DAU75" s="17"/>
      <c r="DAV75" s="17"/>
      <c r="DAW75" s="17"/>
      <c r="DAX75" s="17"/>
      <c r="DAY75" s="17"/>
      <c r="DAZ75" s="17"/>
      <c r="DBA75" s="17"/>
      <c r="DBB75" s="17"/>
      <c r="DBC75" s="17"/>
      <c r="DBD75" s="17"/>
      <c r="DBE75" s="17"/>
      <c r="DBF75" s="17"/>
      <c r="DBG75" s="17"/>
      <c r="DBH75" s="17"/>
      <c r="DBI75" s="17"/>
      <c r="DBJ75" s="17"/>
      <c r="DBK75" s="17"/>
      <c r="DBL75" s="17"/>
      <c r="DBM75" s="17"/>
      <c r="DBN75" s="17"/>
      <c r="DBO75" s="17"/>
      <c r="DBP75" s="17"/>
      <c r="DBQ75" s="17"/>
      <c r="DBR75" s="17"/>
      <c r="DBS75" s="17"/>
      <c r="DBT75" s="17"/>
      <c r="DBU75" s="17"/>
      <c r="DBV75" s="17"/>
      <c r="DBW75" s="17"/>
      <c r="DBX75" s="17"/>
      <c r="DBY75" s="17"/>
      <c r="DBZ75" s="17"/>
      <c r="DCA75" s="17"/>
      <c r="DCB75" s="17"/>
      <c r="DCC75" s="17"/>
      <c r="DCD75" s="17"/>
      <c r="DCE75" s="17"/>
      <c r="DCF75" s="17"/>
      <c r="DCG75" s="17"/>
      <c r="DCH75" s="17"/>
      <c r="DCI75" s="17"/>
      <c r="DCJ75" s="17"/>
      <c r="DCK75" s="17"/>
      <c r="DCL75" s="17"/>
      <c r="DCM75" s="17"/>
      <c r="DCN75" s="17"/>
      <c r="DCO75" s="17"/>
      <c r="DCP75" s="17"/>
      <c r="DCQ75" s="17"/>
      <c r="DCR75" s="17"/>
      <c r="DCS75" s="17"/>
      <c r="DCT75" s="17"/>
      <c r="DCU75" s="17"/>
      <c r="DCV75" s="17"/>
      <c r="DCW75" s="17"/>
      <c r="DCX75" s="17"/>
      <c r="DCY75" s="17"/>
      <c r="DCZ75" s="17"/>
      <c r="DDA75" s="17"/>
      <c r="DDB75" s="17"/>
      <c r="DDC75" s="17"/>
      <c r="DDD75" s="17"/>
      <c r="DDE75" s="17"/>
      <c r="DDF75" s="17"/>
      <c r="DDG75" s="17"/>
      <c r="DDH75" s="17"/>
      <c r="DDI75" s="17"/>
      <c r="DDJ75" s="17"/>
      <c r="DDK75" s="17"/>
      <c r="DDL75" s="17"/>
      <c r="DDM75" s="17"/>
      <c r="DDN75" s="17"/>
      <c r="DDO75" s="17"/>
      <c r="DDP75" s="17"/>
      <c r="DDQ75" s="17"/>
      <c r="DDR75" s="17"/>
      <c r="DDS75" s="17"/>
      <c r="DDT75" s="17"/>
      <c r="DDU75" s="17"/>
      <c r="DDV75" s="17"/>
      <c r="DDW75" s="17"/>
      <c r="DDX75" s="17"/>
      <c r="DDY75" s="17"/>
      <c r="DDZ75" s="17"/>
      <c r="DEA75" s="17"/>
      <c r="DEB75" s="17"/>
      <c r="DEC75" s="17"/>
      <c r="DED75" s="17"/>
      <c r="DEE75" s="17"/>
      <c r="DEF75" s="17"/>
      <c r="DEG75" s="17"/>
      <c r="DEH75" s="17"/>
      <c r="DEI75" s="17"/>
      <c r="DEJ75" s="17"/>
      <c r="DEK75" s="17"/>
      <c r="DEL75" s="17"/>
      <c r="DEM75" s="17"/>
      <c r="DEN75" s="17"/>
      <c r="DEO75" s="17"/>
      <c r="DEP75" s="17"/>
      <c r="DEQ75" s="17"/>
      <c r="DER75" s="17"/>
      <c r="DES75" s="17"/>
      <c r="DET75" s="17"/>
      <c r="DEU75" s="17"/>
      <c r="DEV75" s="17"/>
      <c r="DEW75" s="17"/>
      <c r="DEX75" s="17"/>
      <c r="DEY75" s="17"/>
      <c r="DEZ75" s="17"/>
      <c r="DFA75" s="17"/>
      <c r="DFB75" s="17"/>
      <c r="DFC75" s="17"/>
      <c r="DFD75" s="17"/>
      <c r="DFE75" s="17"/>
      <c r="DFF75" s="17"/>
      <c r="DFG75" s="17"/>
      <c r="DFH75" s="17"/>
      <c r="DFI75" s="17"/>
      <c r="DFJ75" s="17"/>
      <c r="DFK75" s="17"/>
      <c r="DFL75" s="17"/>
      <c r="DFM75" s="17"/>
      <c r="DFN75" s="17"/>
      <c r="DFO75" s="17"/>
      <c r="DFP75" s="17"/>
      <c r="DFQ75" s="17"/>
      <c r="DFR75" s="17"/>
      <c r="DFS75" s="17"/>
      <c r="DFT75" s="17"/>
      <c r="DFU75" s="17"/>
      <c r="DFV75" s="17"/>
      <c r="DFW75" s="17"/>
      <c r="DFX75" s="17"/>
      <c r="DFY75" s="17"/>
      <c r="DFZ75" s="17"/>
      <c r="DGA75" s="17"/>
      <c r="DGB75" s="17"/>
      <c r="DGC75" s="17"/>
      <c r="DGD75" s="17"/>
      <c r="DGE75" s="17"/>
      <c r="DGF75" s="17"/>
      <c r="DGG75" s="17"/>
      <c r="DGH75" s="17"/>
      <c r="DGI75" s="17"/>
      <c r="DGJ75" s="17"/>
      <c r="DGK75" s="17"/>
      <c r="DGL75" s="17"/>
      <c r="DGM75" s="17"/>
      <c r="DGN75" s="17"/>
      <c r="DGO75" s="17"/>
      <c r="DGP75" s="17"/>
      <c r="DGQ75" s="17"/>
      <c r="DGR75" s="17"/>
      <c r="DGS75" s="17"/>
      <c r="DGT75" s="17"/>
      <c r="DGU75" s="17"/>
      <c r="DGV75" s="17"/>
      <c r="DGW75" s="17"/>
      <c r="DGX75" s="17"/>
      <c r="DGY75" s="17"/>
      <c r="DGZ75" s="17"/>
      <c r="DHA75" s="17"/>
      <c r="DHB75" s="17"/>
      <c r="DHC75" s="17"/>
      <c r="DHD75" s="17"/>
      <c r="DHE75" s="17"/>
      <c r="DHF75" s="17"/>
      <c r="DHG75" s="17"/>
      <c r="DHH75" s="17"/>
      <c r="DHI75" s="17"/>
      <c r="DHJ75" s="17"/>
      <c r="DHK75" s="17"/>
      <c r="DHL75" s="17"/>
      <c r="DHM75" s="17"/>
      <c r="DHN75" s="17"/>
      <c r="DHO75" s="17"/>
      <c r="DHP75" s="17"/>
      <c r="DHQ75" s="17"/>
      <c r="DHR75" s="17"/>
      <c r="DHS75" s="17"/>
      <c r="DHT75" s="17"/>
      <c r="DHU75" s="17"/>
      <c r="DHV75" s="17"/>
      <c r="DHW75" s="17"/>
      <c r="DHX75" s="17"/>
      <c r="DHY75" s="17"/>
      <c r="DHZ75" s="17"/>
      <c r="DIA75" s="17"/>
      <c r="DIB75" s="17"/>
      <c r="DIC75" s="17"/>
      <c r="DID75" s="17"/>
      <c r="DIE75" s="17"/>
      <c r="DIF75" s="17"/>
      <c r="DIG75" s="17"/>
      <c r="DIH75" s="17"/>
      <c r="DII75" s="17"/>
      <c r="DIJ75" s="17"/>
      <c r="DIK75" s="17"/>
      <c r="DIL75" s="17"/>
      <c r="DIM75" s="17"/>
      <c r="DIN75" s="17"/>
      <c r="DIO75" s="17"/>
      <c r="DIP75" s="17"/>
      <c r="DIQ75" s="17"/>
      <c r="DIR75" s="17"/>
      <c r="DIS75" s="17"/>
      <c r="DIT75" s="17"/>
      <c r="DIU75" s="17"/>
      <c r="DIV75" s="17"/>
      <c r="DIW75" s="17"/>
      <c r="DIX75" s="17"/>
      <c r="DIY75" s="17"/>
      <c r="DIZ75" s="17"/>
      <c r="DJA75" s="17"/>
      <c r="DJB75" s="17"/>
      <c r="DJC75" s="17"/>
      <c r="DJD75" s="17"/>
      <c r="DJE75" s="17"/>
      <c r="DJF75" s="17"/>
      <c r="DJG75" s="17"/>
      <c r="DJH75" s="17"/>
      <c r="DJI75" s="17"/>
      <c r="DJJ75" s="17"/>
      <c r="DJK75" s="17"/>
      <c r="DJL75" s="17"/>
      <c r="DJM75" s="17"/>
      <c r="DJN75" s="17"/>
      <c r="DJO75" s="17"/>
      <c r="DJP75" s="17"/>
      <c r="DJQ75" s="17"/>
      <c r="DJR75" s="17"/>
      <c r="DJS75" s="17"/>
      <c r="DJT75" s="17"/>
      <c r="DJU75" s="17"/>
      <c r="DJV75" s="17"/>
      <c r="DJW75" s="17"/>
      <c r="DJX75" s="17"/>
      <c r="DJY75" s="17"/>
      <c r="DJZ75" s="17"/>
      <c r="DKA75" s="17"/>
      <c r="DKB75" s="17"/>
      <c r="DKC75" s="17"/>
      <c r="DKD75" s="17"/>
      <c r="DKE75" s="17"/>
      <c r="DKF75" s="17"/>
      <c r="DKG75" s="17"/>
      <c r="DKH75" s="17"/>
      <c r="DKI75" s="17"/>
      <c r="DKJ75" s="17"/>
      <c r="DKK75" s="17"/>
      <c r="DKL75" s="17"/>
      <c r="DKM75" s="17"/>
      <c r="DKN75" s="17"/>
      <c r="DKO75" s="17"/>
      <c r="DKP75" s="17"/>
      <c r="DKQ75" s="17"/>
      <c r="DKR75" s="17"/>
      <c r="DKS75" s="17"/>
      <c r="DKT75" s="17"/>
      <c r="DKU75" s="17"/>
      <c r="DKV75" s="17"/>
      <c r="DKW75" s="17"/>
      <c r="DKX75" s="17"/>
      <c r="DKY75" s="17"/>
      <c r="DKZ75" s="17"/>
      <c r="DLA75" s="17"/>
      <c r="DLB75" s="17"/>
      <c r="DLC75" s="17"/>
      <c r="DLD75" s="17"/>
      <c r="DLE75" s="17"/>
      <c r="DLF75" s="17"/>
      <c r="DLG75" s="17"/>
      <c r="DLH75" s="17"/>
      <c r="DLI75" s="17"/>
      <c r="DLJ75" s="17"/>
      <c r="DLK75" s="17"/>
      <c r="DLL75" s="17"/>
      <c r="DLM75" s="17"/>
      <c r="DLN75" s="17"/>
      <c r="DLO75" s="17"/>
      <c r="DLP75" s="17"/>
      <c r="DLQ75" s="17"/>
      <c r="DLR75" s="17"/>
      <c r="DLS75" s="17"/>
      <c r="DLT75" s="17"/>
      <c r="DLU75" s="17"/>
      <c r="DLV75" s="17"/>
      <c r="DLW75" s="17"/>
      <c r="DLX75" s="17"/>
      <c r="DLY75" s="17"/>
      <c r="DLZ75" s="17"/>
      <c r="DMA75" s="17"/>
      <c r="DMB75" s="17"/>
      <c r="DMC75" s="17"/>
      <c r="DMD75" s="17"/>
      <c r="DME75" s="17"/>
      <c r="DMF75" s="17"/>
      <c r="DMG75" s="17"/>
      <c r="DMH75" s="17"/>
      <c r="DMI75" s="17"/>
      <c r="DMJ75" s="17"/>
      <c r="DMK75" s="17"/>
      <c r="DML75" s="17"/>
      <c r="DMM75" s="17"/>
      <c r="DMN75" s="17"/>
      <c r="DMO75" s="17"/>
      <c r="DMP75" s="17"/>
      <c r="DMQ75" s="17"/>
      <c r="DMR75" s="17"/>
      <c r="DMS75" s="17"/>
      <c r="DMT75" s="17"/>
      <c r="DMU75" s="17"/>
      <c r="DMV75" s="17"/>
      <c r="DMW75" s="17"/>
      <c r="DMX75" s="17"/>
      <c r="DMY75" s="17"/>
      <c r="DMZ75" s="17"/>
      <c r="DNA75" s="17"/>
      <c r="DNB75" s="17"/>
      <c r="DNC75" s="17"/>
      <c r="DND75" s="17"/>
      <c r="DNE75" s="17"/>
      <c r="DNF75" s="17"/>
      <c r="DNG75" s="17"/>
      <c r="DNH75" s="17"/>
      <c r="DNI75" s="17"/>
      <c r="DNJ75" s="17"/>
      <c r="DNK75" s="17"/>
      <c r="DNL75" s="17"/>
      <c r="DNM75" s="17"/>
      <c r="DNN75" s="17"/>
      <c r="DNO75" s="17"/>
      <c r="DNP75" s="17"/>
      <c r="DNQ75" s="17"/>
      <c r="DNR75" s="17"/>
      <c r="DNS75" s="17"/>
      <c r="DNT75" s="17"/>
      <c r="DNU75" s="17"/>
      <c r="DNV75" s="17"/>
      <c r="DNW75" s="17"/>
      <c r="DNX75" s="17"/>
      <c r="DNY75" s="17"/>
      <c r="DNZ75" s="17"/>
      <c r="DOA75" s="17"/>
      <c r="DOB75" s="17"/>
      <c r="DOC75" s="17"/>
      <c r="DOD75" s="17"/>
      <c r="DOE75" s="17"/>
      <c r="DOF75" s="17"/>
      <c r="DOG75" s="17"/>
      <c r="DOH75" s="17"/>
      <c r="DOI75" s="17"/>
      <c r="DOJ75" s="17"/>
      <c r="DOK75" s="17"/>
      <c r="DOL75" s="17"/>
      <c r="DOM75" s="17"/>
      <c r="DON75" s="17"/>
      <c r="DOO75" s="17"/>
      <c r="DOP75" s="17"/>
      <c r="DOQ75" s="17"/>
      <c r="DOR75" s="17"/>
      <c r="DOS75" s="17"/>
      <c r="DOT75" s="17"/>
      <c r="DOU75" s="17"/>
      <c r="DOV75" s="17"/>
      <c r="DOW75" s="17"/>
      <c r="DOX75" s="17"/>
      <c r="DOY75" s="17"/>
      <c r="DOZ75" s="17"/>
      <c r="DPA75" s="17"/>
      <c r="DPB75" s="17"/>
      <c r="DPC75" s="17"/>
      <c r="DPD75" s="17"/>
      <c r="DPE75" s="17"/>
      <c r="DPF75" s="17"/>
      <c r="DPG75" s="17"/>
      <c r="DPH75" s="17"/>
      <c r="DPI75" s="17"/>
      <c r="DPJ75" s="17"/>
      <c r="DPK75" s="17"/>
      <c r="DPL75" s="17"/>
      <c r="DPM75" s="17"/>
      <c r="DPN75" s="17"/>
      <c r="DPO75" s="17"/>
      <c r="DPP75" s="17"/>
      <c r="DPQ75" s="17"/>
      <c r="DPR75" s="17"/>
      <c r="DPS75" s="17"/>
      <c r="DPT75" s="17"/>
      <c r="DPU75" s="17"/>
      <c r="DPV75" s="17"/>
      <c r="DPW75" s="17"/>
      <c r="DPX75" s="17"/>
      <c r="DPY75" s="17"/>
      <c r="DPZ75" s="17"/>
      <c r="DQA75" s="17"/>
      <c r="DQB75" s="17"/>
      <c r="DQC75" s="17"/>
      <c r="DQD75" s="17"/>
      <c r="DQE75" s="17"/>
      <c r="DQF75" s="17"/>
      <c r="DQG75" s="17"/>
      <c r="DQH75" s="17"/>
      <c r="DQI75" s="17"/>
      <c r="DQJ75" s="17"/>
      <c r="DQK75" s="17"/>
      <c r="DQL75" s="17"/>
      <c r="DQM75" s="17"/>
      <c r="DQN75" s="17"/>
      <c r="DQO75" s="17"/>
      <c r="DQP75" s="17"/>
      <c r="DQQ75" s="17"/>
      <c r="DQR75" s="17"/>
      <c r="DQS75" s="17"/>
      <c r="DQT75" s="17"/>
      <c r="DQU75" s="17"/>
      <c r="DQV75" s="17"/>
      <c r="DQW75" s="17"/>
      <c r="DQX75" s="17"/>
      <c r="DQY75" s="17"/>
      <c r="DQZ75" s="17"/>
      <c r="DRA75" s="17"/>
      <c r="DRB75" s="17"/>
      <c r="DRC75" s="17"/>
      <c r="DRD75" s="17"/>
      <c r="DRE75" s="17"/>
      <c r="DRF75" s="17"/>
      <c r="DRG75" s="17"/>
      <c r="DRH75" s="17"/>
      <c r="DRI75" s="17"/>
      <c r="DRJ75" s="17"/>
      <c r="DRK75" s="17"/>
      <c r="DRL75" s="17"/>
      <c r="DRM75" s="17"/>
      <c r="DRN75" s="17"/>
      <c r="DRO75" s="17"/>
      <c r="DRP75" s="17"/>
      <c r="DRQ75" s="17"/>
      <c r="DRR75" s="17"/>
      <c r="DRS75" s="17"/>
      <c r="DRT75" s="17"/>
      <c r="DRU75" s="17"/>
      <c r="DRV75" s="17"/>
      <c r="DRW75" s="17"/>
      <c r="DRX75" s="17"/>
      <c r="DRY75" s="17"/>
      <c r="DRZ75" s="17"/>
      <c r="DSA75" s="17"/>
      <c r="DSB75" s="17"/>
      <c r="DSC75" s="17"/>
      <c r="DSD75" s="17"/>
      <c r="DSE75" s="17"/>
      <c r="DSF75" s="17"/>
      <c r="DSG75" s="17"/>
      <c r="DSH75" s="17"/>
      <c r="DSI75" s="17"/>
      <c r="DSJ75" s="17"/>
      <c r="DSK75" s="17"/>
      <c r="DSL75" s="17"/>
      <c r="DSM75" s="17"/>
      <c r="DSN75" s="17"/>
      <c r="DSO75" s="17"/>
      <c r="DSP75" s="17"/>
      <c r="DSQ75" s="17"/>
      <c r="DSR75" s="17"/>
      <c r="DSS75" s="17"/>
      <c r="DST75" s="17"/>
      <c r="DSU75" s="17"/>
      <c r="DSV75" s="17"/>
      <c r="DSW75" s="17"/>
      <c r="DSX75" s="17"/>
      <c r="DSY75" s="17"/>
      <c r="DSZ75" s="17"/>
      <c r="DTA75" s="17"/>
      <c r="DTB75" s="17"/>
      <c r="DTC75" s="17"/>
      <c r="DTD75" s="17"/>
      <c r="DTE75" s="17"/>
      <c r="DTF75" s="17"/>
      <c r="DTG75" s="17"/>
      <c r="DTH75" s="17"/>
      <c r="DTI75" s="17"/>
      <c r="DTJ75" s="17"/>
      <c r="DTK75" s="17"/>
      <c r="DTL75" s="17"/>
      <c r="DTM75" s="17"/>
      <c r="DTN75" s="17"/>
      <c r="DTO75" s="17"/>
      <c r="DTP75" s="17"/>
      <c r="DTQ75" s="17"/>
      <c r="DTR75" s="17"/>
      <c r="DTS75" s="17"/>
      <c r="DTT75" s="17"/>
      <c r="DTU75" s="17"/>
      <c r="DTV75" s="17"/>
      <c r="DTW75" s="17"/>
      <c r="DTX75" s="17"/>
      <c r="DTY75" s="17"/>
      <c r="DTZ75" s="17"/>
      <c r="DUA75" s="17"/>
      <c r="DUB75" s="17"/>
      <c r="DUC75" s="17"/>
      <c r="DUD75" s="17"/>
      <c r="DUE75" s="17"/>
      <c r="DUF75" s="17"/>
      <c r="DUG75" s="17"/>
      <c r="DUH75" s="17"/>
      <c r="DUI75" s="17"/>
      <c r="DUJ75" s="17"/>
      <c r="DUK75" s="17"/>
      <c r="DUL75" s="17"/>
      <c r="DUM75" s="17"/>
      <c r="DUN75" s="17"/>
      <c r="DUO75" s="17"/>
      <c r="DUP75" s="17"/>
      <c r="DUQ75" s="17"/>
      <c r="DUR75" s="17"/>
      <c r="DUS75" s="17"/>
      <c r="DUT75" s="17"/>
      <c r="DUU75" s="17"/>
      <c r="DUV75" s="17"/>
      <c r="DUW75" s="17"/>
      <c r="DUX75" s="17"/>
      <c r="DUY75" s="17"/>
      <c r="DUZ75" s="17"/>
      <c r="DVA75" s="17"/>
      <c r="DVB75" s="17"/>
      <c r="DVC75" s="17"/>
      <c r="DVD75" s="17"/>
      <c r="DVE75" s="17"/>
      <c r="DVF75" s="17"/>
      <c r="DVG75" s="17"/>
      <c r="DVH75" s="17"/>
      <c r="DVI75" s="17"/>
      <c r="DVJ75" s="17"/>
      <c r="DVK75" s="17"/>
      <c r="DVL75" s="17"/>
      <c r="DVM75" s="17"/>
      <c r="DVN75" s="17"/>
      <c r="DVO75" s="17"/>
      <c r="DVP75" s="17"/>
      <c r="DVQ75" s="17"/>
      <c r="DVR75" s="17"/>
      <c r="DVS75" s="17"/>
      <c r="DVT75" s="17"/>
      <c r="DVU75" s="17"/>
      <c r="DVV75" s="17"/>
      <c r="DVW75" s="17"/>
      <c r="DVX75" s="17"/>
      <c r="DVY75" s="17"/>
      <c r="DVZ75" s="17"/>
      <c r="DWA75" s="17"/>
      <c r="DWB75" s="17"/>
      <c r="DWC75" s="17"/>
      <c r="DWD75" s="17"/>
      <c r="DWE75" s="17"/>
      <c r="DWF75" s="17"/>
      <c r="DWG75" s="17"/>
      <c r="DWH75" s="17"/>
      <c r="DWI75" s="17"/>
      <c r="DWJ75" s="17"/>
      <c r="DWK75" s="17"/>
      <c r="DWL75" s="17"/>
      <c r="DWM75" s="17"/>
      <c r="DWN75" s="17"/>
      <c r="DWO75" s="17"/>
      <c r="DWP75" s="17"/>
      <c r="DWQ75" s="17"/>
      <c r="DWR75" s="17"/>
      <c r="DWS75" s="17"/>
      <c r="DWT75" s="17"/>
      <c r="DWU75" s="17"/>
      <c r="DWV75" s="17"/>
      <c r="DWW75" s="17"/>
      <c r="DWX75" s="17"/>
      <c r="DWY75" s="17"/>
      <c r="DWZ75" s="17"/>
      <c r="DXA75" s="17"/>
      <c r="DXB75" s="17"/>
      <c r="DXC75" s="17"/>
      <c r="DXD75" s="17"/>
      <c r="DXE75" s="17"/>
      <c r="DXF75" s="17"/>
      <c r="DXG75" s="17"/>
      <c r="DXH75" s="17"/>
      <c r="DXI75" s="17"/>
      <c r="DXJ75" s="17"/>
      <c r="DXK75" s="17"/>
      <c r="DXL75" s="17"/>
      <c r="DXM75" s="17"/>
      <c r="DXN75" s="17"/>
      <c r="DXO75" s="17"/>
      <c r="DXP75" s="17"/>
      <c r="DXQ75" s="17"/>
      <c r="DXR75" s="17"/>
      <c r="DXS75" s="17"/>
      <c r="DXT75" s="17"/>
      <c r="DXU75" s="17"/>
      <c r="DXV75" s="17"/>
      <c r="DXW75" s="17"/>
      <c r="DXX75" s="17"/>
      <c r="DXY75" s="17"/>
      <c r="DXZ75" s="17"/>
      <c r="DYA75" s="17"/>
      <c r="DYB75" s="17"/>
      <c r="DYC75" s="17"/>
      <c r="DYD75" s="17"/>
      <c r="DYE75" s="17"/>
      <c r="DYF75" s="17"/>
      <c r="DYG75" s="17"/>
      <c r="DYH75" s="17"/>
      <c r="DYI75" s="17"/>
      <c r="DYJ75" s="17"/>
      <c r="DYK75" s="17"/>
      <c r="DYL75" s="17"/>
      <c r="DYM75" s="17"/>
      <c r="DYN75" s="17"/>
      <c r="DYO75" s="17"/>
      <c r="DYP75" s="17"/>
      <c r="DYQ75" s="17"/>
      <c r="DYR75" s="17"/>
      <c r="DYS75" s="17"/>
      <c r="DYT75" s="17"/>
      <c r="DYU75" s="17"/>
      <c r="DYV75" s="17"/>
      <c r="DYW75" s="17"/>
      <c r="DYX75" s="17"/>
      <c r="DYY75" s="17"/>
      <c r="DYZ75" s="17"/>
      <c r="DZA75" s="17"/>
      <c r="DZB75" s="17"/>
      <c r="DZC75" s="17"/>
      <c r="DZD75" s="17"/>
      <c r="DZE75" s="17"/>
      <c r="DZF75" s="17"/>
      <c r="DZG75" s="17"/>
      <c r="DZH75" s="17"/>
      <c r="DZI75" s="17"/>
      <c r="DZJ75" s="17"/>
      <c r="DZK75" s="17"/>
      <c r="DZL75" s="17"/>
      <c r="DZM75" s="17"/>
      <c r="DZN75" s="17"/>
      <c r="DZO75" s="17"/>
      <c r="DZP75" s="17"/>
      <c r="DZQ75" s="17"/>
      <c r="DZR75" s="17"/>
      <c r="DZS75" s="17"/>
      <c r="DZT75" s="17"/>
      <c r="DZU75" s="17"/>
      <c r="DZV75" s="17"/>
      <c r="DZW75" s="17"/>
      <c r="DZX75" s="17"/>
      <c r="DZY75" s="17"/>
      <c r="DZZ75" s="17"/>
      <c r="EAA75" s="17"/>
      <c r="EAB75" s="17"/>
      <c r="EAC75" s="17"/>
      <c r="EAD75" s="17"/>
      <c r="EAE75" s="17"/>
      <c r="EAF75" s="17"/>
      <c r="EAG75" s="17"/>
      <c r="EAH75" s="17"/>
      <c r="EAI75" s="17"/>
      <c r="EAJ75" s="17"/>
      <c r="EAK75" s="17"/>
      <c r="EAL75" s="17"/>
      <c r="EAM75" s="17"/>
      <c r="EAN75" s="17"/>
      <c r="EAO75" s="17"/>
      <c r="EAP75" s="17"/>
      <c r="EAQ75" s="17"/>
      <c r="EAR75" s="17"/>
      <c r="EAS75" s="17"/>
      <c r="EAT75" s="17"/>
      <c r="EAU75" s="17"/>
      <c r="EAV75" s="17"/>
      <c r="EAW75" s="17"/>
      <c r="EAX75" s="17"/>
      <c r="EAY75" s="17"/>
      <c r="EAZ75" s="17"/>
      <c r="EBA75" s="17"/>
      <c r="EBB75" s="17"/>
      <c r="EBC75" s="17"/>
      <c r="EBD75" s="17"/>
      <c r="EBE75" s="17"/>
      <c r="EBF75" s="17"/>
      <c r="EBG75" s="17"/>
      <c r="EBH75" s="17"/>
      <c r="EBI75" s="17"/>
      <c r="EBJ75" s="17"/>
      <c r="EBK75" s="17"/>
      <c r="EBL75" s="17"/>
      <c r="EBM75" s="17"/>
      <c r="EBN75" s="17"/>
      <c r="EBO75" s="17"/>
      <c r="EBP75" s="17"/>
      <c r="EBQ75" s="17"/>
      <c r="EBR75" s="17"/>
      <c r="EBS75" s="17"/>
      <c r="EBT75" s="17"/>
      <c r="EBU75" s="17"/>
      <c r="EBV75" s="17"/>
      <c r="EBW75" s="17"/>
      <c r="EBX75" s="17"/>
      <c r="EBY75" s="17"/>
      <c r="EBZ75" s="17"/>
      <c r="ECA75" s="17"/>
      <c r="ECB75" s="17"/>
      <c r="ECC75" s="17"/>
      <c r="ECD75" s="17"/>
      <c r="ECE75" s="17"/>
      <c r="ECF75" s="17"/>
      <c r="ECG75" s="17"/>
      <c r="ECH75" s="17"/>
      <c r="ECI75" s="17"/>
      <c r="ECJ75" s="17"/>
      <c r="ECK75" s="17"/>
      <c r="ECL75" s="17"/>
      <c r="ECM75" s="17"/>
      <c r="ECN75" s="17"/>
      <c r="ECO75" s="17"/>
      <c r="ECP75" s="17"/>
      <c r="ECQ75" s="17"/>
      <c r="ECR75" s="17"/>
      <c r="ECS75" s="17"/>
      <c r="ECT75" s="17"/>
      <c r="ECU75" s="17"/>
      <c r="ECV75" s="17"/>
      <c r="ECW75" s="17"/>
      <c r="ECX75" s="17"/>
      <c r="ECY75" s="17"/>
      <c r="ECZ75" s="17"/>
      <c r="EDA75" s="17"/>
      <c r="EDB75" s="17"/>
      <c r="EDC75" s="17"/>
      <c r="EDD75" s="17"/>
      <c r="EDE75" s="17"/>
      <c r="EDF75" s="17"/>
      <c r="EDG75" s="17"/>
      <c r="EDH75" s="17"/>
      <c r="EDI75" s="17"/>
      <c r="EDJ75" s="17"/>
      <c r="EDK75" s="17"/>
      <c r="EDL75" s="17"/>
      <c r="EDM75" s="17"/>
      <c r="EDN75" s="17"/>
      <c r="EDO75" s="17"/>
      <c r="EDP75" s="17"/>
      <c r="EDQ75" s="17"/>
      <c r="EDR75" s="17"/>
      <c r="EDS75" s="17"/>
      <c r="EDT75" s="17"/>
      <c r="EDU75" s="17"/>
      <c r="EDV75" s="17"/>
      <c r="EDW75" s="17"/>
      <c r="EDX75" s="17"/>
      <c r="EDY75" s="17"/>
      <c r="EDZ75" s="17"/>
      <c r="EEA75" s="17"/>
      <c r="EEB75" s="17"/>
      <c r="EEC75" s="17"/>
      <c r="EED75" s="17"/>
      <c r="EEE75" s="17"/>
      <c r="EEF75" s="17"/>
      <c r="EEG75" s="17"/>
      <c r="EEH75" s="17"/>
      <c r="EEI75" s="17"/>
      <c r="EEJ75" s="17"/>
      <c r="EEK75" s="17"/>
      <c r="EEL75" s="17"/>
      <c r="EEM75" s="17"/>
      <c r="EEN75" s="17"/>
      <c r="EEO75" s="17"/>
      <c r="EEP75" s="17"/>
      <c r="EEQ75" s="17"/>
      <c r="EER75" s="17"/>
      <c r="EES75" s="17"/>
      <c r="EET75" s="17"/>
      <c r="EEU75" s="17"/>
      <c r="EEV75" s="17"/>
      <c r="EEW75" s="17"/>
      <c r="EEX75" s="17"/>
      <c r="EEY75" s="17"/>
      <c r="EEZ75" s="17"/>
      <c r="EFA75" s="17"/>
      <c r="EFB75" s="17"/>
      <c r="EFC75" s="17"/>
      <c r="EFD75" s="17"/>
      <c r="EFE75" s="17"/>
      <c r="EFF75" s="17"/>
      <c r="EFG75" s="17"/>
      <c r="EFH75" s="17"/>
      <c r="EFI75" s="17"/>
      <c r="EFJ75" s="17"/>
      <c r="EFK75" s="17"/>
      <c r="EFL75" s="17"/>
      <c r="EFM75" s="17"/>
      <c r="EFN75" s="17"/>
      <c r="EFO75" s="17"/>
      <c r="EFP75" s="17"/>
      <c r="EFQ75" s="17"/>
      <c r="EFR75" s="17"/>
      <c r="EFS75" s="17"/>
      <c r="EFT75" s="17"/>
      <c r="EFU75" s="17"/>
      <c r="EFV75" s="17"/>
      <c r="EFW75" s="17"/>
      <c r="EFX75" s="17"/>
      <c r="EFY75" s="17"/>
      <c r="EFZ75" s="17"/>
      <c r="EGA75" s="17"/>
      <c r="EGB75" s="17"/>
      <c r="EGC75" s="17"/>
      <c r="EGD75" s="17"/>
      <c r="EGE75" s="17"/>
      <c r="EGF75" s="17"/>
      <c r="EGG75" s="17"/>
      <c r="EGH75" s="17"/>
      <c r="EGI75" s="17"/>
      <c r="EGJ75" s="17"/>
      <c r="EGK75" s="17"/>
      <c r="EGL75" s="17"/>
      <c r="EGM75" s="17"/>
      <c r="EGN75" s="17"/>
      <c r="EGO75" s="17"/>
      <c r="EGP75" s="17"/>
      <c r="EGQ75" s="17"/>
      <c r="EGR75" s="17"/>
      <c r="EGS75" s="17"/>
      <c r="EGT75" s="17"/>
      <c r="EGU75" s="17"/>
      <c r="EGV75" s="17"/>
      <c r="EGW75" s="17"/>
      <c r="EGX75" s="17"/>
      <c r="EGY75" s="17"/>
      <c r="EGZ75" s="17"/>
      <c r="EHA75" s="17"/>
      <c r="EHB75" s="17"/>
      <c r="EHC75" s="17"/>
      <c r="EHD75" s="17"/>
      <c r="EHE75" s="17"/>
      <c r="EHF75" s="17"/>
      <c r="EHG75" s="17"/>
      <c r="EHH75" s="17"/>
      <c r="EHI75" s="17"/>
      <c r="EHJ75" s="17"/>
      <c r="EHK75" s="17"/>
      <c r="EHL75" s="17"/>
      <c r="EHM75" s="17"/>
      <c r="EHN75" s="17"/>
      <c r="EHO75" s="17"/>
      <c r="EHP75" s="17"/>
      <c r="EHQ75" s="17"/>
      <c r="EHR75" s="17"/>
      <c r="EHS75" s="17"/>
      <c r="EHT75" s="17"/>
      <c r="EHU75" s="17"/>
      <c r="EHV75" s="17"/>
      <c r="EHW75" s="17"/>
      <c r="EHX75" s="17"/>
      <c r="EHY75" s="17"/>
      <c r="EHZ75" s="17"/>
      <c r="EIA75" s="17"/>
      <c r="EIB75" s="17"/>
      <c r="EIC75" s="17"/>
      <c r="EID75" s="17"/>
      <c r="EIE75" s="17"/>
      <c r="EIF75" s="17"/>
      <c r="EIG75" s="17"/>
      <c r="EIH75" s="17"/>
      <c r="EII75" s="17"/>
      <c r="EIJ75" s="17"/>
      <c r="EIK75" s="17"/>
      <c r="EIL75" s="17"/>
      <c r="EIM75" s="17"/>
      <c r="EIN75" s="17"/>
      <c r="EIO75" s="17"/>
      <c r="EIP75" s="17"/>
      <c r="EIQ75" s="17"/>
      <c r="EIR75" s="17"/>
      <c r="EIS75" s="17"/>
      <c r="EIT75" s="17"/>
      <c r="EIU75" s="17"/>
      <c r="EIV75" s="17"/>
      <c r="EIW75" s="17"/>
      <c r="EIX75" s="17"/>
      <c r="EIY75" s="17"/>
      <c r="EIZ75" s="17"/>
      <c r="EJA75" s="17"/>
      <c r="EJB75" s="17"/>
      <c r="EJC75" s="17"/>
      <c r="EJD75" s="17"/>
      <c r="EJE75" s="17"/>
      <c r="EJF75" s="17"/>
      <c r="EJG75" s="17"/>
      <c r="EJH75" s="17"/>
      <c r="EJI75" s="17"/>
      <c r="EJJ75" s="17"/>
      <c r="EJK75" s="17"/>
      <c r="EJL75" s="17"/>
      <c r="EJM75" s="17"/>
      <c r="EJN75" s="17"/>
      <c r="EJO75" s="17"/>
      <c r="EJP75" s="17"/>
      <c r="EJQ75" s="17"/>
      <c r="EJR75" s="17"/>
      <c r="EJS75" s="17"/>
      <c r="EJT75" s="17"/>
      <c r="EJU75" s="17"/>
      <c r="EJV75" s="17"/>
      <c r="EJW75" s="17"/>
      <c r="EJX75" s="17"/>
      <c r="EJY75" s="17"/>
      <c r="EJZ75" s="17"/>
      <c r="EKA75" s="17"/>
      <c r="EKB75" s="17"/>
      <c r="EKC75" s="17"/>
      <c r="EKD75" s="17"/>
      <c r="EKE75" s="17"/>
      <c r="EKF75" s="17"/>
      <c r="EKG75" s="17"/>
      <c r="EKH75" s="17"/>
      <c r="EKI75" s="17"/>
      <c r="EKJ75" s="17"/>
      <c r="EKK75" s="17"/>
      <c r="EKL75" s="17"/>
      <c r="EKM75" s="17"/>
      <c r="EKN75" s="17"/>
      <c r="EKO75" s="17"/>
      <c r="EKP75" s="17"/>
      <c r="EKQ75" s="17"/>
      <c r="EKR75" s="17"/>
      <c r="EKS75" s="17"/>
      <c r="EKT75" s="17"/>
      <c r="EKU75" s="17"/>
      <c r="EKV75" s="17"/>
      <c r="EKW75" s="17"/>
      <c r="EKX75" s="17"/>
      <c r="EKY75" s="17"/>
      <c r="EKZ75" s="17"/>
      <c r="ELA75" s="17"/>
      <c r="ELB75" s="17"/>
      <c r="ELC75" s="17"/>
      <c r="ELD75" s="17"/>
      <c r="ELE75" s="17"/>
      <c r="ELF75" s="17"/>
      <c r="ELG75" s="17"/>
      <c r="ELH75" s="17"/>
      <c r="ELI75" s="17"/>
      <c r="ELJ75" s="17"/>
      <c r="ELK75" s="17"/>
      <c r="ELL75" s="17"/>
      <c r="ELM75" s="17"/>
      <c r="ELN75" s="17"/>
      <c r="ELO75" s="17"/>
      <c r="ELP75" s="17"/>
      <c r="ELQ75" s="17"/>
      <c r="ELR75" s="17"/>
      <c r="ELS75" s="17"/>
      <c r="ELT75" s="17"/>
      <c r="ELU75" s="17"/>
      <c r="ELV75" s="17"/>
      <c r="ELW75" s="17"/>
      <c r="ELX75" s="17"/>
      <c r="ELY75" s="17"/>
      <c r="ELZ75" s="17"/>
      <c r="EMA75" s="17"/>
      <c r="EMB75" s="17"/>
      <c r="EMC75" s="17"/>
      <c r="EMD75" s="17"/>
      <c r="EME75" s="17"/>
      <c r="EMF75" s="17"/>
      <c r="EMG75" s="17"/>
      <c r="EMH75" s="17"/>
      <c r="EMI75" s="17"/>
      <c r="EMJ75" s="17"/>
      <c r="EMK75" s="17"/>
      <c r="EML75" s="17"/>
      <c r="EMM75" s="17"/>
      <c r="EMN75" s="17"/>
      <c r="EMO75" s="17"/>
      <c r="EMP75" s="17"/>
      <c r="EMQ75" s="17"/>
      <c r="EMR75" s="17"/>
      <c r="EMS75" s="17"/>
      <c r="EMT75" s="17"/>
      <c r="EMU75" s="17"/>
      <c r="EMV75" s="17"/>
      <c r="EMW75" s="17"/>
      <c r="EMX75" s="17"/>
      <c r="EMY75" s="17"/>
      <c r="EMZ75" s="17"/>
      <c r="ENA75" s="17"/>
      <c r="ENB75" s="17"/>
      <c r="ENC75" s="17"/>
      <c r="END75" s="17"/>
      <c r="ENE75" s="17"/>
      <c r="ENF75" s="17"/>
      <c r="ENG75" s="17"/>
      <c r="ENH75" s="17"/>
      <c r="ENI75" s="17"/>
      <c r="ENJ75" s="17"/>
      <c r="ENK75" s="17"/>
      <c r="ENL75" s="17"/>
      <c r="ENM75" s="17"/>
      <c r="ENN75" s="17"/>
      <c r="ENO75" s="17"/>
      <c r="ENP75" s="17"/>
      <c r="ENQ75" s="17"/>
      <c r="ENR75" s="17"/>
      <c r="ENS75" s="17"/>
      <c r="ENT75" s="17"/>
      <c r="ENU75" s="17"/>
      <c r="ENV75" s="17"/>
      <c r="ENW75" s="17"/>
      <c r="ENX75" s="17"/>
      <c r="ENY75" s="17"/>
      <c r="ENZ75" s="17"/>
      <c r="EOA75" s="17"/>
      <c r="EOB75" s="17"/>
      <c r="EOC75" s="17"/>
      <c r="EOD75" s="17"/>
      <c r="EOE75" s="17"/>
      <c r="EOF75" s="17"/>
      <c r="EOG75" s="17"/>
      <c r="EOH75" s="17"/>
      <c r="EOI75" s="17"/>
      <c r="EOJ75" s="17"/>
      <c r="EOK75" s="17"/>
      <c r="EOL75" s="17"/>
      <c r="EOM75" s="17"/>
      <c r="EON75" s="17"/>
      <c r="EOO75" s="17"/>
      <c r="EOP75" s="17"/>
      <c r="EOQ75" s="17"/>
      <c r="EOR75" s="17"/>
      <c r="EOS75" s="17"/>
      <c r="EOT75" s="17"/>
      <c r="EOU75" s="17"/>
      <c r="EOV75" s="17"/>
      <c r="EOW75" s="17"/>
      <c r="EOX75" s="17"/>
      <c r="EOY75" s="17"/>
      <c r="EOZ75" s="17"/>
      <c r="EPA75" s="17"/>
      <c r="EPB75" s="17"/>
      <c r="EPC75" s="17"/>
      <c r="EPD75" s="17"/>
      <c r="EPE75" s="17"/>
      <c r="EPF75" s="17"/>
      <c r="EPG75" s="17"/>
      <c r="EPH75" s="17"/>
      <c r="EPI75" s="17"/>
      <c r="EPJ75" s="17"/>
      <c r="EPK75" s="17"/>
      <c r="EPL75" s="17"/>
      <c r="EPM75" s="17"/>
      <c r="EPN75" s="17"/>
      <c r="EPO75" s="17"/>
      <c r="EPP75" s="17"/>
      <c r="EPQ75" s="17"/>
      <c r="EPR75" s="17"/>
      <c r="EPS75" s="17"/>
      <c r="EPT75" s="17"/>
      <c r="EPU75" s="17"/>
      <c r="EPV75" s="17"/>
      <c r="EPW75" s="17"/>
      <c r="EPX75" s="17"/>
      <c r="EPY75" s="17"/>
      <c r="EPZ75" s="17"/>
      <c r="EQA75" s="17"/>
      <c r="EQB75" s="17"/>
      <c r="EQC75" s="17"/>
      <c r="EQD75" s="17"/>
      <c r="EQE75" s="17"/>
      <c r="EQF75" s="17"/>
      <c r="EQG75" s="17"/>
      <c r="EQH75" s="17"/>
      <c r="EQI75" s="17"/>
      <c r="EQJ75" s="17"/>
      <c r="EQK75" s="17"/>
      <c r="EQL75" s="17"/>
      <c r="EQM75" s="17"/>
      <c r="EQN75" s="17"/>
      <c r="EQO75" s="17"/>
      <c r="EQP75" s="17"/>
      <c r="EQQ75" s="17"/>
      <c r="EQR75" s="17"/>
      <c r="EQS75" s="17"/>
      <c r="EQT75" s="17"/>
      <c r="EQU75" s="17"/>
      <c r="EQV75" s="17"/>
      <c r="EQW75" s="17"/>
      <c r="EQX75" s="17"/>
      <c r="EQY75" s="17"/>
      <c r="EQZ75" s="17"/>
      <c r="ERA75" s="17"/>
      <c r="ERB75" s="17"/>
      <c r="ERC75" s="17"/>
      <c r="ERD75" s="17"/>
      <c r="ERE75" s="17"/>
      <c r="ERF75" s="17"/>
      <c r="ERG75" s="17"/>
      <c r="ERH75" s="17"/>
      <c r="ERI75" s="17"/>
      <c r="ERJ75" s="17"/>
      <c r="ERK75" s="17"/>
      <c r="ERL75" s="17"/>
      <c r="ERM75" s="17"/>
      <c r="ERN75" s="17"/>
      <c r="ERO75" s="17"/>
      <c r="ERP75" s="17"/>
      <c r="ERQ75" s="17"/>
      <c r="ERR75" s="17"/>
      <c r="ERS75" s="17"/>
      <c r="ERT75" s="17"/>
      <c r="ERU75" s="17"/>
      <c r="ERV75" s="17"/>
      <c r="ERW75" s="17"/>
      <c r="ERX75" s="17"/>
      <c r="ERY75" s="17"/>
      <c r="ERZ75" s="17"/>
      <c r="ESA75" s="17"/>
      <c r="ESB75" s="17"/>
      <c r="ESC75" s="17"/>
      <c r="ESD75" s="17"/>
      <c r="ESE75" s="17"/>
      <c r="ESF75" s="17"/>
      <c r="ESG75" s="17"/>
      <c r="ESH75" s="17"/>
      <c r="ESI75" s="17"/>
      <c r="ESJ75" s="17"/>
      <c r="ESK75" s="17"/>
      <c r="ESL75" s="17"/>
      <c r="ESM75" s="17"/>
      <c r="ESN75" s="17"/>
      <c r="ESO75" s="17"/>
      <c r="ESP75" s="17"/>
      <c r="ESQ75" s="17"/>
      <c r="ESR75" s="17"/>
      <c r="ESS75" s="17"/>
      <c r="EST75" s="17"/>
      <c r="ESU75" s="17"/>
      <c r="ESV75" s="17"/>
      <c r="ESW75" s="17"/>
      <c r="ESX75" s="17"/>
      <c r="ESY75" s="17"/>
      <c r="ESZ75" s="17"/>
      <c r="ETA75" s="17"/>
      <c r="ETB75" s="17"/>
      <c r="ETC75" s="17"/>
      <c r="ETD75" s="17"/>
      <c r="ETE75" s="17"/>
      <c r="ETF75" s="17"/>
      <c r="ETG75" s="17"/>
      <c r="ETH75" s="17"/>
      <c r="ETI75" s="17"/>
      <c r="ETJ75" s="17"/>
      <c r="ETK75" s="17"/>
      <c r="ETL75" s="17"/>
      <c r="ETM75" s="17"/>
      <c r="ETN75" s="17"/>
      <c r="ETO75" s="17"/>
      <c r="ETP75" s="17"/>
      <c r="ETQ75" s="17"/>
      <c r="ETR75" s="17"/>
      <c r="ETS75" s="17"/>
      <c r="ETT75" s="17"/>
      <c r="ETU75" s="17"/>
      <c r="ETV75" s="17"/>
      <c r="ETW75" s="17"/>
      <c r="ETX75" s="17"/>
      <c r="ETY75" s="17"/>
      <c r="ETZ75" s="17"/>
      <c r="EUA75" s="17"/>
      <c r="EUB75" s="17"/>
      <c r="EUC75" s="17"/>
      <c r="EUD75" s="17"/>
      <c r="EUE75" s="17"/>
      <c r="EUF75" s="17"/>
      <c r="EUG75" s="17"/>
      <c r="EUH75" s="17"/>
      <c r="EUI75" s="17"/>
      <c r="EUJ75" s="17"/>
      <c r="EUK75" s="17"/>
      <c r="EUL75" s="17"/>
      <c r="EUM75" s="17"/>
      <c r="EUN75" s="17"/>
      <c r="EUO75" s="17"/>
      <c r="EUP75" s="17"/>
      <c r="EUQ75" s="17"/>
      <c r="EUR75" s="17"/>
      <c r="EUS75" s="17"/>
      <c r="EUT75" s="17"/>
      <c r="EUU75" s="17"/>
      <c r="EUV75" s="17"/>
      <c r="EUW75" s="17"/>
      <c r="EUX75" s="17"/>
      <c r="EUY75" s="17"/>
      <c r="EUZ75" s="17"/>
      <c r="EVA75" s="17"/>
      <c r="EVB75" s="17"/>
      <c r="EVC75" s="17"/>
      <c r="EVD75" s="17"/>
      <c r="EVE75" s="17"/>
      <c r="EVF75" s="17"/>
      <c r="EVG75" s="17"/>
      <c r="EVH75" s="17"/>
      <c r="EVI75" s="17"/>
      <c r="EVJ75" s="17"/>
      <c r="EVK75" s="17"/>
      <c r="EVL75" s="17"/>
      <c r="EVM75" s="17"/>
      <c r="EVN75" s="17"/>
      <c r="EVO75" s="17"/>
      <c r="EVP75" s="17"/>
      <c r="EVQ75" s="17"/>
      <c r="EVR75" s="17"/>
      <c r="EVS75" s="17"/>
      <c r="EVT75" s="17"/>
      <c r="EVU75" s="17"/>
      <c r="EVV75" s="17"/>
      <c r="EVW75" s="17"/>
      <c r="EVX75" s="17"/>
      <c r="EVY75" s="17"/>
      <c r="EVZ75" s="17"/>
      <c r="EWA75" s="17"/>
      <c r="EWB75" s="17"/>
      <c r="EWC75" s="17"/>
      <c r="EWD75" s="17"/>
      <c r="EWE75" s="17"/>
      <c r="EWF75" s="17"/>
      <c r="EWG75" s="17"/>
      <c r="EWH75" s="17"/>
      <c r="EWI75" s="17"/>
      <c r="EWJ75" s="17"/>
      <c r="EWK75" s="17"/>
      <c r="EWL75" s="17"/>
      <c r="EWM75" s="17"/>
      <c r="EWN75" s="17"/>
      <c r="EWO75" s="17"/>
      <c r="EWP75" s="17"/>
      <c r="EWQ75" s="17"/>
      <c r="EWR75" s="17"/>
      <c r="EWS75" s="17"/>
      <c r="EWT75" s="17"/>
      <c r="EWU75" s="17"/>
      <c r="EWV75" s="17"/>
      <c r="EWW75" s="17"/>
      <c r="EWX75" s="17"/>
      <c r="EWY75" s="17"/>
      <c r="EWZ75" s="17"/>
      <c r="EXA75" s="17"/>
      <c r="EXB75" s="17"/>
      <c r="EXC75" s="17"/>
      <c r="EXD75" s="17"/>
      <c r="EXE75" s="17"/>
      <c r="EXF75" s="17"/>
      <c r="EXG75" s="17"/>
      <c r="EXH75" s="17"/>
      <c r="EXI75" s="17"/>
      <c r="EXJ75" s="17"/>
      <c r="EXK75" s="17"/>
      <c r="EXL75" s="17"/>
      <c r="EXM75" s="17"/>
      <c r="EXN75" s="17"/>
      <c r="EXO75" s="17"/>
      <c r="EXP75" s="17"/>
      <c r="EXQ75" s="17"/>
      <c r="EXR75" s="17"/>
      <c r="EXS75" s="17"/>
      <c r="EXT75" s="17"/>
      <c r="EXU75" s="17"/>
      <c r="EXV75" s="17"/>
      <c r="EXW75" s="17"/>
      <c r="EXX75" s="17"/>
      <c r="EXY75" s="17"/>
      <c r="EXZ75" s="17"/>
      <c r="EYA75" s="17"/>
      <c r="EYB75" s="17"/>
      <c r="EYC75" s="17"/>
      <c r="EYD75" s="17"/>
      <c r="EYE75" s="17"/>
      <c r="EYF75" s="17"/>
      <c r="EYG75" s="17"/>
      <c r="EYH75" s="17"/>
      <c r="EYI75" s="17"/>
      <c r="EYJ75" s="17"/>
      <c r="EYK75" s="17"/>
      <c r="EYL75" s="17"/>
      <c r="EYM75" s="17"/>
      <c r="EYN75" s="17"/>
      <c r="EYO75" s="17"/>
      <c r="EYP75" s="17"/>
      <c r="EYQ75" s="17"/>
      <c r="EYR75" s="17"/>
      <c r="EYS75" s="17"/>
      <c r="EYT75" s="17"/>
      <c r="EYU75" s="17"/>
      <c r="EYV75" s="17"/>
      <c r="EYW75" s="17"/>
      <c r="EYX75" s="17"/>
      <c r="EYY75" s="17"/>
      <c r="EYZ75" s="17"/>
      <c r="EZA75" s="17"/>
      <c r="EZB75" s="17"/>
      <c r="EZC75" s="17"/>
      <c r="EZD75" s="17"/>
      <c r="EZE75" s="17"/>
      <c r="EZF75" s="17"/>
      <c r="EZG75" s="17"/>
      <c r="EZH75" s="17"/>
      <c r="EZI75" s="17"/>
      <c r="EZJ75" s="17"/>
      <c r="EZK75" s="17"/>
      <c r="EZL75" s="17"/>
      <c r="EZM75" s="17"/>
      <c r="EZN75" s="17"/>
      <c r="EZO75" s="17"/>
      <c r="EZP75" s="17"/>
      <c r="EZQ75" s="17"/>
      <c r="EZR75" s="17"/>
      <c r="EZS75" s="17"/>
      <c r="EZT75" s="17"/>
      <c r="EZU75" s="17"/>
      <c r="EZV75" s="17"/>
      <c r="EZW75" s="17"/>
      <c r="EZX75" s="17"/>
      <c r="EZY75" s="17"/>
      <c r="EZZ75" s="17"/>
      <c r="FAA75" s="17"/>
      <c r="FAB75" s="17"/>
      <c r="FAC75" s="17"/>
      <c r="FAD75" s="17"/>
      <c r="FAE75" s="17"/>
      <c r="FAF75" s="17"/>
      <c r="FAG75" s="17"/>
      <c r="FAH75" s="17"/>
      <c r="FAI75" s="17"/>
      <c r="FAJ75" s="17"/>
      <c r="FAK75" s="17"/>
      <c r="FAL75" s="17"/>
      <c r="FAM75" s="17"/>
      <c r="FAN75" s="17"/>
      <c r="FAO75" s="17"/>
      <c r="FAP75" s="17"/>
      <c r="FAQ75" s="17"/>
      <c r="FAR75" s="17"/>
      <c r="FAS75" s="17"/>
      <c r="FAT75" s="17"/>
      <c r="FAU75" s="17"/>
      <c r="FAV75" s="17"/>
      <c r="FAW75" s="17"/>
      <c r="FAX75" s="17"/>
      <c r="FAY75" s="17"/>
      <c r="FAZ75" s="17"/>
      <c r="FBA75" s="17"/>
      <c r="FBB75" s="17"/>
      <c r="FBC75" s="17"/>
      <c r="FBD75" s="17"/>
      <c r="FBE75" s="17"/>
      <c r="FBF75" s="17"/>
      <c r="FBG75" s="17"/>
      <c r="FBH75" s="17"/>
      <c r="FBI75" s="17"/>
      <c r="FBJ75" s="17"/>
      <c r="FBK75" s="17"/>
      <c r="FBL75" s="17"/>
      <c r="FBM75" s="17"/>
      <c r="FBN75" s="17"/>
      <c r="FBO75" s="17"/>
      <c r="FBP75" s="17"/>
      <c r="FBQ75" s="17"/>
      <c r="FBR75" s="17"/>
      <c r="FBS75" s="17"/>
      <c r="FBT75" s="17"/>
      <c r="FBU75" s="17"/>
      <c r="FBV75" s="17"/>
      <c r="FBW75" s="17"/>
      <c r="FBX75" s="17"/>
      <c r="FBY75" s="17"/>
      <c r="FBZ75" s="17"/>
      <c r="FCA75" s="17"/>
      <c r="FCB75" s="17"/>
      <c r="FCC75" s="17"/>
      <c r="FCD75" s="17"/>
      <c r="FCE75" s="17"/>
      <c r="FCF75" s="17"/>
      <c r="FCG75" s="17"/>
      <c r="FCH75" s="17"/>
      <c r="FCI75" s="17"/>
      <c r="FCJ75" s="17"/>
      <c r="FCK75" s="17"/>
      <c r="FCL75" s="17"/>
      <c r="FCM75" s="17"/>
      <c r="FCN75" s="17"/>
      <c r="FCO75" s="17"/>
      <c r="FCP75" s="17"/>
      <c r="FCQ75" s="17"/>
      <c r="FCR75" s="17"/>
      <c r="FCS75" s="17"/>
      <c r="FCT75" s="17"/>
      <c r="FCU75" s="17"/>
      <c r="FCV75" s="17"/>
      <c r="FCW75" s="17"/>
      <c r="FCX75" s="17"/>
      <c r="FCY75" s="17"/>
      <c r="FCZ75" s="17"/>
      <c r="FDA75" s="17"/>
      <c r="FDB75" s="17"/>
      <c r="FDC75" s="17"/>
      <c r="FDD75" s="17"/>
      <c r="FDE75" s="17"/>
      <c r="FDF75" s="17"/>
      <c r="FDG75" s="17"/>
      <c r="FDH75" s="17"/>
      <c r="FDI75" s="17"/>
      <c r="FDJ75" s="17"/>
      <c r="FDK75" s="17"/>
      <c r="FDL75" s="17"/>
      <c r="FDM75" s="17"/>
      <c r="FDN75" s="17"/>
      <c r="FDO75" s="17"/>
      <c r="FDP75" s="17"/>
      <c r="FDQ75" s="17"/>
      <c r="FDR75" s="17"/>
      <c r="FDS75" s="17"/>
      <c r="FDT75" s="17"/>
      <c r="FDU75" s="17"/>
      <c r="FDV75" s="17"/>
      <c r="FDW75" s="17"/>
      <c r="FDX75" s="17"/>
      <c r="FDY75" s="17"/>
      <c r="FDZ75" s="17"/>
      <c r="FEA75" s="17"/>
      <c r="FEB75" s="17"/>
      <c r="FEC75" s="17"/>
      <c r="FED75" s="17"/>
      <c r="FEE75" s="17"/>
      <c r="FEF75" s="17"/>
      <c r="FEG75" s="17"/>
      <c r="FEH75" s="17"/>
      <c r="FEI75" s="17"/>
      <c r="FEJ75" s="17"/>
      <c r="FEK75" s="17"/>
      <c r="FEL75" s="17"/>
      <c r="FEM75" s="17"/>
      <c r="FEN75" s="17"/>
      <c r="FEO75" s="17"/>
      <c r="FEP75" s="17"/>
      <c r="FEQ75" s="17"/>
      <c r="FER75" s="17"/>
      <c r="FES75" s="17"/>
      <c r="FET75" s="17"/>
      <c r="FEU75" s="17"/>
      <c r="FEV75" s="17"/>
      <c r="FEW75" s="17"/>
      <c r="FEX75" s="17"/>
      <c r="FEY75" s="17"/>
      <c r="FEZ75" s="17"/>
      <c r="FFA75" s="17"/>
      <c r="FFB75" s="17"/>
      <c r="FFC75" s="17"/>
      <c r="FFD75" s="17"/>
      <c r="FFE75" s="17"/>
      <c r="FFF75" s="17"/>
      <c r="FFG75" s="17"/>
      <c r="FFH75" s="17"/>
      <c r="FFI75" s="17"/>
      <c r="FFJ75" s="17"/>
      <c r="FFK75" s="17"/>
      <c r="FFL75" s="17"/>
      <c r="FFM75" s="17"/>
      <c r="FFN75" s="17"/>
      <c r="FFO75" s="17"/>
      <c r="FFP75" s="17"/>
      <c r="FFQ75" s="17"/>
      <c r="FFR75" s="17"/>
      <c r="FFS75" s="17"/>
      <c r="FFT75" s="17"/>
      <c r="FFU75" s="17"/>
      <c r="FFV75" s="17"/>
      <c r="FFW75" s="17"/>
      <c r="FFX75" s="17"/>
      <c r="FFY75" s="17"/>
      <c r="FFZ75" s="17"/>
      <c r="FGA75" s="17"/>
      <c r="FGB75" s="17"/>
      <c r="FGC75" s="17"/>
      <c r="FGD75" s="17"/>
      <c r="FGE75" s="17"/>
      <c r="FGF75" s="17"/>
      <c r="FGG75" s="17"/>
      <c r="FGH75" s="17"/>
      <c r="FGI75" s="17"/>
      <c r="FGJ75" s="17"/>
      <c r="FGK75" s="17"/>
      <c r="FGL75" s="17"/>
      <c r="FGM75" s="17"/>
      <c r="FGN75" s="17"/>
      <c r="FGO75" s="17"/>
      <c r="FGP75" s="17"/>
      <c r="FGQ75" s="17"/>
      <c r="FGR75" s="17"/>
      <c r="FGS75" s="17"/>
      <c r="FGT75" s="17"/>
      <c r="FGU75" s="17"/>
      <c r="FGV75" s="17"/>
      <c r="FGW75" s="17"/>
      <c r="FGX75" s="17"/>
      <c r="FGY75" s="17"/>
      <c r="FGZ75" s="17"/>
      <c r="FHA75" s="17"/>
      <c r="FHB75" s="17"/>
      <c r="FHC75" s="17"/>
      <c r="FHD75" s="17"/>
      <c r="FHE75" s="17"/>
      <c r="FHF75" s="17"/>
      <c r="FHG75" s="17"/>
      <c r="FHH75" s="17"/>
      <c r="FHI75" s="17"/>
      <c r="FHJ75" s="17"/>
      <c r="FHK75" s="17"/>
      <c r="FHL75" s="17"/>
      <c r="FHM75" s="17"/>
      <c r="FHN75" s="17"/>
      <c r="FHO75" s="17"/>
      <c r="FHP75" s="17"/>
      <c r="FHQ75" s="17"/>
      <c r="FHR75" s="17"/>
      <c r="FHS75" s="17"/>
      <c r="FHT75" s="17"/>
      <c r="FHU75" s="17"/>
      <c r="FHV75" s="17"/>
      <c r="FHW75" s="17"/>
      <c r="FHX75" s="17"/>
      <c r="FHY75" s="17"/>
      <c r="FHZ75" s="17"/>
      <c r="FIA75" s="17"/>
      <c r="FIB75" s="17"/>
      <c r="FIC75" s="17"/>
      <c r="FID75" s="17"/>
      <c r="FIE75" s="17"/>
      <c r="FIF75" s="17"/>
      <c r="FIG75" s="17"/>
      <c r="FIH75" s="17"/>
      <c r="FII75" s="17"/>
      <c r="FIJ75" s="17"/>
      <c r="FIK75" s="17"/>
      <c r="FIL75" s="17"/>
      <c r="FIM75" s="17"/>
      <c r="FIN75" s="17"/>
      <c r="FIO75" s="17"/>
      <c r="FIP75" s="17"/>
      <c r="FIQ75" s="17"/>
      <c r="FIR75" s="17"/>
      <c r="FIS75" s="17"/>
      <c r="FIT75" s="17"/>
      <c r="FIU75" s="17"/>
      <c r="FIV75" s="17"/>
      <c r="FIW75" s="17"/>
      <c r="FIX75" s="17"/>
      <c r="FIY75" s="17"/>
      <c r="FIZ75" s="17"/>
      <c r="FJA75" s="17"/>
      <c r="FJB75" s="17"/>
      <c r="FJC75" s="17"/>
      <c r="FJD75" s="17"/>
      <c r="FJE75" s="17"/>
      <c r="FJF75" s="17"/>
      <c r="FJG75" s="17"/>
      <c r="FJH75" s="17"/>
      <c r="FJI75" s="17"/>
      <c r="FJJ75" s="17"/>
      <c r="FJK75" s="17"/>
      <c r="FJL75" s="17"/>
      <c r="FJM75" s="17"/>
      <c r="FJN75" s="17"/>
      <c r="FJO75" s="17"/>
      <c r="FJP75" s="17"/>
      <c r="FJQ75" s="17"/>
      <c r="FJR75" s="17"/>
      <c r="FJS75" s="17"/>
      <c r="FJT75" s="17"/>
      <c r="FJU75" s="17"/>
      <c r="FJV75" s="17"/>
      <c r="FJW75" s="17"/>
      <c r="FJX75" s="17"/>
      <c r="FJY75" s="17"/>
      <c r="FJZ75" s="17"/>
      <c r="FKA75" s="17"/>
      <c r="FKB75" s="17"/>
      <c r="FKC75" s="17"/>
      <c r="FKD75" s="17"/>
      <c r="FKE75" s="17"/>
      <c r="FKF75" s="17"/>
      <c r="FKG75" s="17"/>
      <c r="FKH75" s="17"/>
      <c r="FKI75" s="17"/>
      <c r="FKJ75" s="17"/>
      <c r="FKK75" s="17"/>
      <c r="FKL75" s="17"/>
      <c r="FKM75" s="17"/>
      <c r="FKN75" s="17"/>
      <c r="FKO75" s="17"/>
      <c r="FKP75" s="17"/>
      <c r="FKQ75" s="17"/>
      <c r="FKR75" s="17"/>
      <c r="FKS75" s="17"/>
      <c r="FKT75" s="17"/>
      <c r="FKU75" s="17"/>
      <c r="FKV75" s="17"/>
      <c r="FKW75" s="17"/>
      <c r="FKX75" s="17"/>
      <c r="FKY75" s="17"/>
      <c r="FKZ75" s="17"/>
      <c r="FLA75" s="17"/>
      <c r="FLB75" s="17"/>
      <c r="FLC75" s="17"/>
      <c r="FLD75" s="17"/>
      <c r="FLE75" s="17"/>
      <c r="FLF75" s="17"/>
      <c r="FLG75" s="17"/>
      <c r="FLH75" s="17"/>
      <c r="FLI75" s="17"/>
      <c r="FLJ75" s="17"/>
      <c r="FLK75" s="17"/>
      <c r="FLL75" s="17"/>
      <c r="FLM75" s="17"/>
      <c r="FLN75" s="17"/>
      <c r="FLO75" s="17"/>
      <c r="FLP75" s="17"/>
      <c r="FLQ75" s="17"/>
      <c r="FLR75" s="17"/>
      <c r="FLS75" s="17"/>
      <c r="FLT75" s="17"/>
      <c r="FLU75" s="17"/>
      <c r="FLV75" s="17"/>
      <c r="FLW75" s="17"/>
      <c r="FLX75" s="17"/>
      <c r="FLY75" s="17"/>
      <c r="FLZ75" s="17"/>
      <c r="FMA75" s="17"/>
      <c r="FMB75" s="17"/>
      <c r="FMC75" s="17"/>
      <c r="FMD75" s="17"/>
      <c r="FME75" s="17"/>
      <c r="FMF75" s="17"/>
      <c r="FMG75" s="17"/>
      <c r="FMH75" s="17"/>
      <c r="FMI75" s="17"/>
      <c r="FMJ75" s="17"/>
      <c r="FMK75" s="17"/>
      <c r="FML75" s="17"/>
      <c r="FMM75" s="17"/>
      <c r="FMN75" s="17"/>
      <c r="FMO75" s="17"/>
      <c r="FMP75" s="17"/>
      <c r="FMQ75" s="17"/>
      <c r="FMR75" s="17"/>
      <c r="FMS75" s="17"/>
      <c r="FMT75" s="17"/>
      <c r="FMU75" s="17"/>
      <c r="FMV75" s="17"/>
      <c r="FMW75" s="17"/>
      <c r="FMX75" s="17"/>
      <c r="FMY75" s="17"/>
      <c r="FMZ75" s="17"/>
      <c r="FNA75" s="17"/>
      <c r="FNB75" s="17"/>
      <c r="FNC75" s="17"/>
      <c r="FND75" s="17"/>
      <c r="FNE75" s="17"/>
      <c r="FNF75" s="17"/>
      <c r="FNG75" s="17"/>
      <c r="FNH75" s="17"/>
      <c r="FNI75" s="17"/>
      <c r="FNJ75" s="17"/>
      <c r="FNK75" s="17"/>
      <c r="FNL75" s="17"/>
      <c r="FNM75" s="17"/>
      <c r="FNN75" s="17"/>
      <c r="FNO75" s="17"/>
      <c r="FNP75" s="17"/>
      <c r="FNQ75" s="17"/>
      <c r="FNR75" s="17"/>
      <c r="FNS75" s="17"/>
      <c r="FNT75" s="17"/>
      <c r="FNU75" s="17"/>
      <c r="FNV75" s="17"/>
      <c r="FNW75" s="17"/>
      <c r="FNX75" s="17"/>
      <c r="FNY75" s="17"/>
      <c r="FNZ75" s="17"/>
      <c r="FOA75" s="17"/>
      <c r="FOB75" s="17"/>
      <c r="FOC75" s="17"/>
      <c r="FOD75" s="17"/>
      <c r="FOE75" s="17"/>
      <c r="FOF75" s="17"/>
      <c r="FOG75" s="17"/>
      <c r="FOH75" s="17"/>
      <c r="FOI75" s="17"/>
      <c r="FOJ75" s="17"/>
      <c r="FOK75" s="17"/>
      <c r="FOL75" s="17"/>
      <c r="FOM75" s="17"/>
      <c r="FON75" s="17"/>
      <c r="FOO75" s="17"/>
      <c r="FOP75" s="17"/>
      <c r="FOQ75" s="17"/>
      <c r="FOR75" s="17"/>
      <c r="FOS75" s="17"/>
      <c r="FOT75" s="17"/>
      <c r="FOU75" s="17"/>
      <c r="FOV75" s="17"/>
      <c r="FOW75" s="17"/>
      <c r="FOX75" s="17"/>
      <c r="FOY75" s="17"/>
      <c r="FOZ75" s="17"/>
      <c r="FPA75" s="17"/>
      <c r="FPB75" s="17"/>
      <c r="FPC75" s="17"/>
      <c r="FPD75" s="17"/>
      <c r="FPE75" s="17"/>
      <c r="FPF75" s="17"/>
      <c r="FPG75" s="17"/>
      <c r="FPH75" s="17"/>
      <c r="FPI75" s="17"/>
      <c r="FPJ75" s="17"/>
      <c r="FPK75" s="17"/>
      <c r="FPL75" s="17"/>
      <c r="FPM75" s="17"/>
      <c r="FPN75" s="17"/>
      <c r="FPO75" s="17"/>
      <c r="FPP75" s="17"/>
      <c r="FPQ75" s="17"/>
      <c r="FPR75" s="17"/>
      <c r="FPS75" s="17"/>
      <c r="FPT75" s="17"/>
      <c r="FPU75" s="17"/>
      <c r="FPV75" s="17"/>
      <c r="FPW75" s="17"/>
      <c r="FPX75" s="17"/>
      <c r="FPY75" s="17"/>
      <c r="FPZ75" s="17"/>
      <c r="FQA75" s="17"/>
      <c r="FQB75" s="17"/>
      <c r="FQC75" s="17"/>
      <c r="FQD75" s="17"/>
      <c r="FQE75" s="17"/>
      <c r="FQF75" s="17"/>
      <c r="FQG75" s="17"/>
      <c r="FQH75" s="17"/>
      <c r="FQI75" s="17"/>
      <c r="FQJ75" s="17"/>
      <c r="FQK75" s="17"/>
      <c r="FQL75" s="17"/>
      <c r="FQM75" s="17"/>
      <c r="FQN75" s="17"/>
      <c r="FQO75" s="17"/>
      <c r="FQP75" s="17"/>
      <c r="FQQ75" s="17"/>
      <c r="FQR75" s="17"/>
      <c r="FQS75" s="17"/>
      <c r="FQT75" s="17"/>
      <c r="FQU75" s="17"/>
      <c r="FQV75" s="17"/>
      <c r="FQW75" s="17"/>
      <c r="FQX75" s="17"/>
      <c r="FQY75" s="17"/>
      <c r="FQZ75" s="17"/>
      <c r="FRA75" s="17"/>
      <c r="FRB75" s="17"/>
      <c r="FRC75" s="17"/>
      <c r="FRD75" s="17"/>
      <c r="FRE75" s="17"/>
      <c r="FRF75" s="17"/>
      <c r="FRG75" s="17"/>
      <c r="FRH75" s="17"/>
      <c r="FRI75" s="17"/>
      <c r="FRJ75" s="17"/>
      <c r="FRK75" s="17"/>
      <c r="FRL75" s="17"/>
      <c r="FRM75" s="17"/>
      <c r="FRN75" s="17"/>
      <c r="FRO75" s="17"/>
      <c r="FRP75" s="17"/>
      <c r="FRQ75" s="17"/>
      <c r="FRR75" s="17"/>
      <c r="FRS75" s="17"/>
      <c r="FRT75" s="17"/>
      <c r="FRU75" s="17"/>
      <c r="FRV75" s="17"/>
      <c r="FRW75" s="17"/>
      <c r="FRX75" s="17"/>
      <c r="FRY75" s="17"/>
      <c r="FRZ75" s="17"/>
      <c r="FSA75" s="17"/>
      <c r="FSB75" s="17"/>
      <c r="FSC75" s="17"/>
      <c r="FSD75" s="17"/>
      <c r="FSE75" s="17"/>
      <c r="FSF75" s="17"/>
      <c r="FSG75" s="17"/>
      <c r="FSH75" s="17"/>
      <c r="FSI75" s="17"/>
      <c r="FSJ75" s="17"/>
      <c r="FSK75" s="17"/>
      <c r="FSL75" s="17"/>
      <c r="FSM75" s="17"/>
      <c r="FSN75" s="17"/>
      <c r="FSO75" s="17"/>
      <c r="FSP75" s="17"/>
      <c r="FSQ75" s="17"/>
      <c r="FSR75" s="17"/>
      <c r="FSS75" s="17"/>
      <c r="FST75" s="17"/>
      <c r="FSU75" s="17"/>
      <c r="FSV75" s="17"/>
      <c r="FSW75" s="17"/>
      <c r="FSX75" s="17"/>
      <c r="FSY75" s="17"/>
      <c r="FSZ75" s="17"/>
      <c r="FTA75" s="17"/>
      <c r="FTB75" s="17"/>
      <c r="FTC75" s="17"/>
      <c r="FTD75" s="17"/>
      <c r="FTE75" s="17"/>
      <c r="FTF75" s="17"/>
      <c r="FTG75" s="17"/>
      <c r="FTH75" s="17"/>
      <c r="FTI75" s="17"/>
      <c r="FTJ75" s="17"/>
      <c r="FTK75" s="17"/>
      <c r="FTL75" s="17"/>
      <c r="FTM75" s="17"/>
      <c r="FTN75" s="17"/>
      <c r="FTO75" s="17"/>
      <c r="FTP75" s="17"/>
      <c r="FTQ75" s="17"/>
      <c r="FTR75" s="17"/>
      <c r="FTS75" s="17"/>
      <c r="FTT75" s="17"/>
      <c r="FTU75" s="17"/>
      <c r="FTV75" s="17"/>
      <c r="FTW75" s="17"/>
      <c r="FTX75" s="17"/>
      <c r="FTY75" s="17"/>
      <c r="FTZ75" s="17"/>
      <c r="FUA75" s="17"/>
      <c r="FUB75" s="17"/>
      <c r="FUC75" s="17"/>
      <c r="FUD75" s="17"/>
      <c r="FUE75" s="17"/>
      <c r="FUF75" s="17"/>
      <c r="FUG75" s="17"/>
      <c r="FUH75" s="17"/>
      <c r="FUI75" s="17"/>
      <c r="FUJ75" s="17"/>
      <c r="FUK75" s="17"/>
      <c r="FUL75" s="17"/>
      <c r="FUM75" s="17"/>
      <c r="FUN75" s="17"/>
      <c r="FUO75" s="17"/>
      <c r="FUP75" s="17"/>
      <c r="FUQ75" s="17"/>
      <c r="FUR75" s="17"/>
      <c r="FUS75" s="17"/>
      <c r="FUT75" s="17"/>
      <c r="FUU75" s="17"/>
      <c r="FUV75" s="17"/>
      <c r="FUW75" s="17"/>
      <c r="FUX75" s="17"/>
      <c r="FUY75" s="17"/>
      <c r="FUZ75" s="17"/>
      <c r="FVA75" s="17"/>
      <c r="FVB75" s="17"/>
      <c r="FVC75" s="17"/>
      <c r="FVD75" s="17"/>
      <c r="FVE75" s="17"/>
      <c r="FVF75" s="17"/>
      <c r="FVG75" s="17"/>
      <c r="FVH75" s="17"/>
      <c r="FVI75" s="17"/>
      <c r="FVJ75" s="17"/>
      <c r="FVK75" s="17"/>
      <c r="FVL75" s="17"/>
      <c r="FVM75" s="17"/>
      <c r="FVN75" s="17"/>
      <c r="FVO75" s="17"/>
      <c r="FVP75" s="17"/>
      <c r="FVQ75" s="17"/>
      <c r="FVR75" s="17"/>
      <c r="FVS75" s="17"/>
      <c r="FVT75" s="17"/>
      <c r="FVU75" s="17"/>
      <c r="FVV75" s="17"/>
      <c r="FVW75" s="17"/>
      <c r="FVX75" s="17"/>
      <c r="FVY75" s="17"/>
      <c r="FVZ75" s="17"/>
      <c r="FWA75" s="17"/>
      <c r="FWB75" s="17"/>
      <c r="FWC75" s="17"/>
      <c r="FWD75" s="17"/>
      <c r="FWE75" s="17"/>
      <c r="FWF75" s="17"/>
      <c r="FWG75" s="17"/>
      <c r="FWH75" s="17"/>
      <c r="FWI75" s="17"/>
      <c r="FWJ75" s="17"/>
      <c r="FWK75" s="17"/>
      <c r="FWL75" s="17"/>
      <c r="FWM75" s="17"/>
      <c r="FWN75" s="17"/>
      <c r="FWO75" s="17"/>
      <c r="FWP75" s="17"/>
      <c r="FWQ75" s="17"/>
      <c r="FWR75" s="17"/>
      <c r="FWS75" s="17"/>
      <c r="FWT75" s="17"/>
      <c r="FWU75" s="17"/>
      <c r="FWV75" s="17"/>
      <c r="FWW75" s="17"/>
      <c r="FWX75" s="17"/>
      <c r="FWY75" s="17"/>
      <c r="FWZ75" s="17"/>
      <c r="FXA75" s="17"/>
      <c r="FXB75" s="17"/>
      <c r="FXC75" s="17"/>
      <c r="FXD75" s="17"/>
      <c r="FXE75" s="17"/>
      <c r="FXF75" s="17"/>
      <c r="FXG75" s="17"/>
      <c r="FXH75" s="17"/>
      <c r="FXI75" s="17"/>
      <c r="FXJ75" s="17"/>
      <c r="FXK75" s="17"/>
      <c r="FXL75" s="17"/>
      <c r="FXM75" s="17"/>
      <c r="FXN75" s="17"/>
      <c r="FXO75" s="17"/>
      <c r="FXP75" s="17"/>
      <c r="FXQ75" s="17"/>
      <c r="FXR75" s="17"/>
      <c r="FXS75" s="17"/>
      <c r="FXT75" s="17"/>
      <c r="FXU75" s="17"/>
      <c r="FXV75" s="17"/>
      <c r="FXW75" s="17"/>
      <c r="FXX75" s="17"/>
      <c r="FXY75" s="17"/>
      <c r="FXZ75" s="17"/>
      <c r="FYA75" s="17"/>
      <c r="FYB75" s="17"/>
      <c r="FYC75" s="17"/>
      <c r="FYD75" s="17"/>
      <c r="FYE75" s="17"/>
      <c r="FYF75" s="17"/>
      <c r="FYG75" s="17"/>
      <c r="FYH75" s="17"/>
      <c r="FYI75" s="17"/>
      <c r="FYJ75" s="17"/>
      <c r="FYK75" s="17"/>
      <c r="FYL75" s="17"/>
      <c r="FYM75" s="17"/>
      <c r="FYN75" s="17"/>
      <c r="FYO75" s="17"/>
      <c r="FYP75" s="17"/>
      <c r="FYQ75" s="17"/>
      <c r="FYR75" s="17"/>
      <c r="FYS75" s="17"/>
      <c r="FYT75" s="17"/>
      <c r="FYU75" s="17"/>
      <c r="FYV75" s="17"/>
      <c r="FYW75" s="17"/>
      <c r="FYX75" s="17"/>
      <c r="FYY75" s="17"/>
      <c r="FYZ75" s="17"/>
      <c r="FZA75" s="17"/>
      <c r="FZB75" s="17"/>
      <c r="FZC75" s="17"/>
      <c r="FZD75" s="17"/>
      <c r="FZE75" s="17"/>
      <c r="FZF75" s="17"/>
      <c r="FZG75" s="17"/>
      <c r="FZH75" s="17"/>
      <c r="FZI75" s="17"/>
      <c r="FZJ75" s="17"/>
      <c r="FZK75" s="17"/>
      <c r="FZL75" s="17"/>
      <c r="FZM75" s="17"/>
      <c r="FZN75" s="17"/>
      <c r="FZO75" s="17"/>
      <c r="FZP75" s="17"/>
      <c r="FZQ75" s="17"/>
      <c r="FZR75" s="17"/>
      <c r="FZS75" s="17"/>
      <c r="FZT75" s="17"/>
      <c r="FZU75" s="17"/>
      <c r="FZV75" s="17"/>
      <c r="FZW75" s="17"/>
      <c r="FZX75" s="17"/>
      <c r="FZY75" s="17"/>
      <c r="FZZ75" s="17"/>
      <c r="GAA75" s="17"/>
      <c r="GAB75" s="17"/>
      <c r="GAC75" s="17"/>
      <c r="GAD75" s="17"/>
      <c r="GAE75" s="17"/>
      <c r="GAF75" s="17"/>
      <c r="GAG75" s="17"/>
      <c r="GAH75" s="17"/>
      <c r="GAI75" s="17"/>
      <c r="GAJ75" s="17"/>
      <c r="GAK75" s="17"/>
      <c r="GAL75" s="17"/>
      <c r="GAM75" s="17"/>
      <c r="GAN75" s="17"/>
      <c r="GAO75" s="17"/>
      <c r="GAP75" s="17"/>
      <c r="GAQ75" s="17"/>
      <c r="GAR75" s="17"/>
      <c r="GAS75" s="17"/>
      <c r="GAT75" s="17"/>
      <c r="GAU75" s="17"/>
      <c r="GAV75" s="17"/>
      <c r="GAW75" s="17"/>
      <c r="GAX75" s="17"/>
      <c r="GAY75" s="17"/>
      <c r="GAZ75" s="17"/>
      <c r="GBA75" s="17"/>
      <c r="GBB75" s="17"/>
      <c r="GBC75" s="17"/>
      <c r="GBD75" s="17"/>
      <c r="GBE75" s="17"/>
      <c r="GBF75" s="17"/>
      <c r="GBG75" s="17"/>
      <c r="GBH75" s="17"/>
      <c r="GBI75" s="17"/>
      <c r="GBJ75" s="17"/>
      <c r="GBK75" s="17"/>
      <c r="GBL75" s="17"/>
      <c r="GBM75" s="17"/>
      <c r="GBN75" s="17"/>
      <c r="GBO75" s="17"/>
      <c r="GBP75" s="17"/>
      <c r="GBQ75" s="17"/>
      <c r="GBR75" s="17"/>
      <c r="GBS75" s="17"/>
      <c r="GBT75" s="17"/>
      <c r="GBU75" s="17"/>
      <c r="GBV75" s="17"/>
      <c r="GBW75" s="17"/>
      <c r="GBX75" s="17"/>
      <c r="GBY75" s="17"/>
      <c r="GBZ75" s="17"/>
      <c r="GCA75" s="17"/>
      <c r="GCB75" s="17"/>
      <c r="GCC75" s="17"/>
      <c r="GCD75" s="17"/>
      <c r="GCE75" s="17"/>
      <c r="GCF75" s="17"/>
      <c r="GCG75" s="17"/>
      <c r="GCH75" s="17"/>
      <c r="GCI75" s="17"/>
      <c r="GCJ75" s="17"/>
      <c r="GCK75" s="17"/>
      <c r="GCL75" s="17"/>
      <c r="GCM75" s="17"/>
      <c r="GCN75" s="17"/>
      <c r="GCO75" s="17"/>
      <c r="GCP75" s="17"/>
      <c r="GCQ75" s="17"/>
      <c r="GCR75" s="17"/>
      <c r="GCS75" s="17"/>
      <c r="GCT75" s="17"/>
      <c r="GCU75" s="17"/>
      <c r="GCV75" s="17"/>
      <c r="GCW75" s="17"/>
      <c r="GCX75" s="17"/>
      <c r="GCY75" s="17"/>
      <c r="GCZ75" s="17"/>
      <c r="GDA75" s="17"/>
      <c r="GDB75" s="17"/>
      <c r="GDC75" s="17"/>
      <c r="GDD75" s="17"/>
      <c r="GDE75" s="17"/>
      <c r="GDF75" s="17"/>
      <c r="GDG75" s="17"/>
      <c r="GDH75" s="17"/>
      <c r="GDI75" s="17"/>
      <c r="GDJ75" s="17"/>
      <c r="GDK75" s="17"/>
      <c r="GDL75" s="17"/>
      <c r="GDM75" s="17"/>
      <c r="GDN75" s="17"/>
      <c r="GDO75" s="17"/>
      <c r="GDP75" s="17"/>
      <c r="GDQ75" s="17"/>
      <c r="GDR75" s="17"/>
      <c r="GDS75" s="17"/>
      <c r="GDT75" s="17"/>
      <c r="GDU75" s="17"/>
      <c r="GDV75" s="17"/>
      <c r="GDW75" s="17"/>
      <c r="GDX75" s="17"/>
      <c r="GDY75" s="17"/>
      <c r="GDZ75" s="17"/>
      <c r="GEA75" s="17"/>
      <c r="GEB75" s="17"/>
      <c r="GEC75" s="17"/>
      <c r="GED75" s="17"/>
      <c r="GEE75" s="17"/>
      <c r="GEF75" s="17"/>
      <c r="GEG75" s="17"/>
      <c r="GEH75" s="17"/>
      <c r="GEI75" s="17"/>
      <c r="GEJ75" s="17"/>
      <c r="GEK75" s="17"/>
      <c r="GEL75" s="17"/>
      <c r="GEM75" s="17"/>
      <c r="GEN75" s="17"/>
      <c r="GEO75" s="17"/>
      <c r="GEP75" s="17"/>
      <c r="GEQ75" s="17"/>
      <c r="GER75" s="17"/>
      <c r="GES75" s="17"/>
      <c r="GET75" s="17"/>
      <c r="GEU75" s="17"/>
      <c r="GEV75" s="17"/>
      <c r="GEW75" s="17"/>
      <c r="GEX75" s="17"/>
      <c r="GEY75" s="17"/>
      <c r="GEZ75" s="17"/>
      <c r="GFA75" s="17"/>
      <c r="GFB75" s="17"/>
      <c r="GFC75" s="17"/>
      <c r="GFD75" s="17"/>
      <c r="GFE75" s="17"/>
      <c r="GFF75" s="17"/>
      <c r="GFG75" s="17"/>
      <c r="GFH75" s="17"/>
      <c r="GFI75" s="17"/>
      <c r="GFJ75" s="17"/>
      <c r="GFK75" s="17"/>
      <c r="GFL75" s="17"/>
      <c r="GFM75" s="17"/>
      <c r="GFN75" s="17"/>
      <c r="GFO75" s="17"/>
      <c r="GFP75" s="17"/>
      <c r="GFQ75" s="17"/>
      <c r="GFR75" s="17"/>
      <c r="GFS75" s="17"/>
      <c r="GFT75" s="17"/>
      <c r="GFU75" s="17"/>
      <c r="GFV75" s="17"/>
      <c r="GFW75" s="17"/>
      <c r="GFX75" s="17"/>
      <c r="GFY75" s="17"/>
      <c r="GFZ75" s="17"/>
      <c r="GGA75" s="17"/>
      <c r="GGB75" s="17"/>
      <c r="GGC75" s="17"/>
      <c r="GGD75" s="17"/>
      <c r="GGE75" s="17"/>
      <c r="GGF75" s="17"/>
      <c r="GGG75" s="17"/>
      <c r="GGH75" s="17"/>
      <c r="GGI75" s="17"/>
      <c r="GGJ75" s="17"/>
      <c r="GGK75" s="17"/>
      <c r="GGL75" s="17"/>
      <c r="GGM75" s="17"/>
      <c r="GGN75" s="17"/>
      <c r="GGO75" s="17"/>
      <c r="GGP75" s="17"/>
      <c r="GGQ75" s="17"/>
      <c r="GGR75" s="17"/>
      <c r="GGS75" s="17"/>
      <c r="GGT75" s="17"/>
      <c r="GGU75" s="17"/>
      <c r="GGV75" s="17"/>
      <c r="GGW75" s="17"/>
      <c r="GGX75" s="17"/>
      <c r="GGY75" s="17"/>
      <c r="GGZ75" s="17"/>
      <c r="GHA75" s="17"/>
      <c r="GHB75" s="17"/>
      <c r="GHC75" s="17"/>
      <c r="GHD75" s="17"/>
      <c r="GHE75" s="17"/>
      <c r="GHF75" s="17"/>
      <c r="GHG75" s="17"/>
      <c r="GHH75" s="17"/>
      <c r="GHI75" s="17"/>
      <c r="GHJ75" s="17"/>
      <c r="GHK75" s="17"/>
      <c r="GHL75" s="17"/>
      <c r="GHM75" s="17"/>
      <c r="GHN75" s="17"/>
      <c r="GHO75" s="17"/>
      <c r="GHP75" s="17"/>
      <c r="GHQ75" s="17"/>
      <c r="GHR75" s="17"/>
      <c r="GHS75" s="17"/>
      <c r="GHT75" s="17"/>
      <c r="GHU75" s="17"/>
      <c r="GHV75" s="17"/>
      <c r="GHW75" s="17"/>
      <c r="GHX75" s="17"/>
      <c r="GHY75" s="17"/>
      <c r="GHZ75" s="17"/>
      <c r="GIA75" s="17"/>
      <c r="GIB75" s="17"/>
      <c r="GIC75" s="17"/>
      <c r="GID75" s="17"/>
      <c r="GIE75" s="17"/>
      <c r="GIF75" s="17"/>
      <c r="GIG75" s="17"/>
      <c r="GIH75" s="17"/>
      <c r="GII75" s="17"/>
      <c r="GIJ75" s="17"/>
      <c r="GIK75" s="17"/>
      <c r="GIL75" s="17"/>
      <c r="GIM75" s="17"/>
      <c r="GIN75" s="17"/>
      <c r="GIO75" s="17"/>
      <c r="GIP75" s="17"/>
      <c r="GIQ75" s="17"/>
      <c r="GIR75" s="17"/>
      <c r="GIS75" s="17"/>
      <c r="GIT75" s="17"/>
      <c r="GIU75" s="17"/>
      <c r="GIV75" s="17"/>
      <c r="GIW75" s="17"/>
      <c r="GIX75" s="17"/>
      <c r="GIY75" s="17"/>
      <c r="GIZ75" s="17"/>
      <c r="GJA75" s="17"/>
      <c r="GJB75" s="17"/>
      <c r="GJC75" s="17"/>
      <c r="GJD75" s="17"/>
      <c r="GJE75" s="17"/>
      <c r="GJF75" s="17"/>
      <c r="GJG75" s="17"/>
      <c r="GJH75" s="17"/>
      <c r="GJI75" s="17"/>
      <c r="GJJ75" s="17"/>
      <c r="GJK75" s="17"/>
      <c r="GJL75" s="17"/>
      <c r="GJM75" s="17"/>
      <c r="GJN75" s="17"/>
      <c r="GJO75" s="17"/>
      <c r="GJP75" s="17"/>
      <c r="GJQ75" s="17"/>
      <c r="GJR75" s="17"/>
      <c r="GJS75" s="17"/>
      <c r="GJT75" s="17"/>
      <c r="GJU75" s="17"/>
      <c r="GJV75" s="17"/>
      <c r="GJW75" s="17"/>
      <c r="GJX75" s="17"/>
      <c r="GJY75" s="17"/>
      <c r="GJZ75" s="17"/>
      <c r="GKA75" s="17"/>
      <c r="GKB75" s="17"/>
      <c r="GKC75" s="17"/>
      <c r="GKD75" s="17"/>
      <c r="GKE75" s="17"/>
      <c r="GKF75" s="17"/>
      <c r="GKG75" s="17"/>
      <c r="GKH75" s="17"/>
      <c r="GKI75" s="17"/>
      <c r="GKJ75" s="17"/>
      <c r="GKK75" s="17"/>
      <c r="GKL75" s="17"/>
      <c r="GKM75" s="17"/>
      <c r="GKN75" s="17"/>
      <c r="GKO75" s="17"/>
      <c r="GKP75" s="17"/>
      <c r="GKQ75" s="17"/>
      <c r="GKR75" s="17"/>
      <c r="GKS75" s="17"/>
      <c r="GKT75" s="17"/>
      <c r="GKU75" s="17"/>
      <c r="GKV75" s="17"/>
      <c r="GKW75" s="17"/>
      <c r="GKX75" s="17"/>
      <c r="GKY75" s="17"/>
      <c r="GKZ75" s="17"/>
      <c r="GLA75" s="17"/>
      <c r="GLB75" s="17"/>
      <c r="GLC75" s="17"/>
      <c r="GLD75" s="17"/>
      <c r="GLE75" s="17"/>
      <c r="GLF75" s="17"/>
      <c r="GLG75" s="17"/>
      <c r="GLH75" s="17"/>
      <c r="GLI75" s="17"/>
      <c r="GLJ75" s="17"/>
      <c r="GLK75" s="17"/>
      <c r="GLL75" s="17"/>
      <c r="GLM75" s="17"/>
      <c r="GLN75" s="17"/>
      <c r="GLO75" s="17"/>
      <c r="GLP75" s="17"/>
      <c r="GLQ75" s="17"/>
      <c r="GLR75" s="17"/>
      <c r="GLS75" s="17"/>
      <c r="GLT75" s="17"/>
      <c r="GLU75" s="17"/>
      <c r="GLV75" s="17"/>
      <c r="GLW75" s="17"/>
      <c r="GLX75" s="17"/>
      <c r="GLY75" s="17"/>
      <c r="GLZ75" s="17"/>
      <c r="GMA75" s="17"/>
      <c r="GMB75" s="17"/>
      <c r="GMC75" s="17"/>
      <c r="GMD75" s="17"/>
      <c r="GME75" s="17"/>
      <c r="GMF75" s="17"/>
      <c r="GMG75" s="17"/>
      <c r="GMH75" s="17"/>
      <c r="GMI75" s="17"/>
      <c r="GMJ75" s="17"/>
      <c r="GMK75" s="17"/>
      <c r="GML75" s="17"/>
      <c r="GMM75" s="17"/>
      <c r="GMN75" s="17"/>
      <c r="GMO75" s="17"/>
      <c r="GMP75" s="17"/>
      <c r="GMQ75" s="17"/>
      <c r="GMR75" s="17"/>
      <c r="GMS75" s="17"/>
      <c r="GMT75" s="17"/>
      <c r="GMU75" s="17"/>
      <c r="GMV75" s="17"/>
      <c r="GMW75" s="17"/>
      <c r="GMX75" s="17"/>
      <c r="GMY75" s="17"/>
      <c r="GMZ75" s="17"/>
      <c r="GNA75" s="17"/>
      <c r="GNB75" s="17"/>
      <c r="GNC75" s="17"/>
      <c r="GND75" s="17"/>
      <c r="GNE75" s="17"/>
      <c r="GNF75" s="17"/>
      <c r="GNG75" s="17"/>
      <c r="GNH75" s="17"/>
      <c r="GNI75" s="17"/>
      <c r="GNJ75" s="17"/>
      <c r="GNK75" s="17"/>
      <c r="GNL75" s="17"/>
      <c r="GNM75" s="17"/>
      <c r="GNN75" s="17"/>
      <c r="GNO75" s="17"/>
      <c r="GNP75" s="17"/>
      <c r="GNQ75" s="17"/>
      <c r="GNR75" s="17"/>
      <c r="GNS75" s="17"/>
      <c r="GNT75" s="17"/>
      <c r="GNU75" s="17"/>
      <c r="GNV75" s="17"/>
      <c r="GNW75" s="17"/>
      <c r="GNX75" s="17"/>
      <c r="GNY75" s="17"/>
      <c r="GNZ75" s="17"/>
      <c r="GOA75" s="17"/>
      <c r="GOB75" s="17"/>
      <c r="GOC75" s="17"/>
      <c r="GOD75" s="17"/>
      <c r="GOE75" s="17"/>
      <c r="GOF75" s="17"/>
      <c r="GOG75" s="17"/>
      <c r="GOH75" s="17"/>
      <c r="GOI75" s="17"/>
      <c r="GOJ75" s="17"/>
      <c r="GOK75" s="17"/>
      <c r="GOL75" s="17"/>
      <c r="GOM75" s="17"/>
      <c r="GON75" s="17"/>
      <c r="GOO75" s="17"/>
      <c r="GOP75" s="17"/>
      <c r="GOQ75" s="17"/>
      <c r="GOR75" s="17"/>
      <c r="GOS75" s="17"/>
      <c r="GOT75" s="17"/>
      <c r="GOU75" s="17"/>
      <c r="GOV75" s="17"/>
      <c r="GOW75" s="17"/>
      <c r="GOX75" s="17"/>
      <c r="GOY75" s="17"/>
      <c r="GOZ75" s="17"/>
      <c r="GPA75" s="17"/>
      <c r="GPB75" s="17"/>
      <c r="GPC75" s="17"/>
      <c r="GPD75" s="17"/>
      <c r="GPE75" s="17"/>
      <c r="GPF75" s="17"/>
      <c r="GPG75" s="17"/>
      <c r="GPH75" s="17"/>
      <c r="GPI75" s="17"/>
      <c r="GPJ75" s="17"/>
      <c r="GPK75" s="17"/>
      <c r="GPL75" s="17"/>
      <c r="GPM75" s="17"/>
      <c r="GPN75" s="17"/>
      <c r="GPO75" s="17"/>
      <c r="GPP75" s="17"/>
      <c r="GPQ75" s="17"/>
      <c r="GPR75" s="17"/>
      <c r="GPS75" s="17"/>
      <c r="GPT75" s="17"/>
      <c r="GPU75" s="17"/>
      <c r="GPV75" s="17"/>
      <c r="GPW75" s="17"/>
      <c r="GPX75" s="17"/>
      <c r="GPY75" s="17"/>
      <c r="GPZ75" s="17"/>
      <c r="GQA75" s="17"/>
      <c r="GQB75" s="17"/>
      <c r="GQC75" s="17"/>
      <c r="GQD75" s="17"/>
      <c r="GQE75" s="17"/>
      <c r="GQF75" s="17"/>
      <c r="GQG75" s="17"/>
      <c r="GQH75" s="17"/>
      <c r="GQI75" s="17"/>
      <c r="GQJ75" s="17"/>
      <c r="GQK75" s="17"/>
      <c r="GQL75" s="17"/>
      <c r="GQM75" s="17"/>
      <c r="GQN75" s="17"/>
      <c r="GQO75" s="17"/>
      <c r="GQP75" s="17"/>
      <c r="GQQ75" s="17"/>
      <c r="GQR75" s="17"/>
      <c r="GQS75" s="17"/>
      <c r="GQT75" s="17"/>
      <c r="GQU75" s="17"/>
      <c r="GQV75" s="17"/>
      <c r="GQW75" s="17"/>
      <c r="GQX75" s="17"/>
      <c r="GQY75" s="17"/>
      <c r="GQZ75" s="17"/>
      <c r="GRA75" s="17"/>
      <c r="GRB75" s="17"/>
      <c r="GRC75" s="17"/>
      <c r="GRD75" s="17"/>
      <c r="GRE75" s="17"/>
      <c r="GRF75" s="17"/>
      <c r="GRG75" s="17"/>
      <c r="GRH75" s="17"/>
      <c r="GRI75" s="17"/>
      <c r="GRJ75" s="17"/>
      <c r="GRK75" s="17"/>
      <c r="GRL75" s="17"/>
      <c r="GRM75" s="17"/>
      <c r="GRN75" s="17"/>
      <c r="GRO75" s="17"/>
      <c r="GRP75" s="17"/>
      <c r="GRQ75" s="17"/>
      <c r="GRR75" s="17"/>
      <c r="GRS75" s="17"/>
      <c r="GRT75" s="17"/>
      <c r="GRU75" s="17"/>
      <c r="GRV75" s="17"/>
      <c r="GRW75" s="17"/>
      <c r="GRX75" s="17"/>
      <c r="GRY75" s="17"/>
      <c r="GRZ75" s="17"/>
      <c r="GSA75" s="17"/>
      <c r="GSB75" s="17"/>
      <c r="GSC75" s="17"/>
      <c r="GSD75" s="17"/>
      <c r="GSE75" s="17"/>
      <c r="GSF75" s="17"/>
      <c r="GSG75" s="17"/>
      <c r="GSH75" s="17"/>
      <c r="GSI75" s="17"/>
      <c r="GSJ75" s="17"/>
      <c r="GSK75" s="17"/>
      <c r="GSL75" s="17"/>
      <c r="GSM75" s="17"/>
      <c r="GSN75" s="17"/>
      <c r="GSO75" s="17"/>
      <c r="GSP75" s="17"/>
      <c r="GSQ75" s="17"/>
      <c r="GSR75" s="17"/>
      <c r="GSS75" s="17"/>
      <c r="GST75" s="17"/>
      <c r="GSU75" s="17"/>
      <c r="GSV75" s="17"/>
      <c r="GSW75" s="17"/>
      <c r="GSX75" s="17"/>
      <c r="GSY75" s="17"/>
      <c r="GSZ75" s="17"/>
      <c r="GTA75" s="17"/>
      <c r="GTB75" s="17"/>
      <c r="GTC75" s="17"/>
      <c r="GTD75" s="17"/>
      <c r="GTE75" s="17"/>
      <c r="GTF75" s="17"/>
      <c r="GTG75" s="17"/>
      <c r="GTH75" s="17"/>
      <c r="GTI75" s="17"/>
      <c r="GTJ75" s="17"/>
      <c r="GTK75" s="17"/>
      <c r="GTL75" s="17"/>
      <c r="GTM75" s="17"/>
      <c r="GTN75" s="17"/>
      <c r="GTO75" s="17"/>
      <c r="GTP75" s="17"/>
      <c r="GTQ75" s="17"/>
      <c r="GTR75" s="17"/>
      <c r="GTS75" s="17"/>
      <c r="GTT75" s="17"/>
      <c r="GTU75" s="17"/>
      <c r="GTV75" s="17"/>
      <c r="GTW75" s="17"/>
      <c r="GTX75" s="17"/>
      <c r="GTY75" s="17"/>
      <c r="GTZ75" s="17"/>
      <c r="GUA75" s="17"/>
      <c r="GUB75" s="17"/>
      <c r="GUC75" s="17"/>
      <c r="GUD75" s="17"/>
      <c r="GUE75" s="17"/>
      <c r="GUF75" s="17"/>
      <c r="GUG75" s="17"/>
      <c r="GUH75" s="17"/>
      <c r="GUI75" s="17"/>
      <c r="GUJ75" s="17"/>
      <c r="GUK75" s="17"/>
      <c r="GUL75" s="17"/>
      <c r="GUM75" s="17"/>
      <c r="GUN75" s="17"/>
      <c r="GUO75" s="17"/>
      <c r="GUP75" s="17"/>
      <c r="GUQ75" s="17"/>
      <c r="GUR75" s="17"/>
      <c r="GUS75" s="17"/>
      <c r="GUT75" s="17"/>
      <c r="GUU75" s="17"/>
      <c r="GUV75" s="17"/>
      <c r="GUW75" s="17"/>
      <c r="GUX75" s="17"/>
      <c r="GUY75" s="17"/>
      <c r="GUZ75" s="17"/>
      <c r="GVA75" s="17"/>
      <c r="GVB75" s="17"/>
      <c r="GVC75" s="17"/>
      <c r="GVD75" s="17"/>
      <c r="GVE75" s="17"/>
      <c r="GVF75" s="17"/>
      <c r="GVG75" s="17"/>
      <c r="GVH75" s="17"/>
      <c r="GVI75" s="17"/>
      <c r="GVJ75" s="17"/>
      <c r="GVK75" s="17"/>
      <c r="GVL75" s="17"/>
      <c r="GVM75" s="17"/>
      <c r="GVN75" s="17"/>
      <c r="GVO75" s="17"/>
      <c r="GVP75" s="17"/>
      <c r="GVQ75" s="17"/>
      <c r="GVR75" s="17"/>
      <c r="GVS75" s="17"/>
      <c r="GVT75" s="17"/>
      <c r="GVU75" s="17"/>
      <c r="GVV75" s="17"/>
      <c r="GVW75" s="17"/>
      <c r="GVX75" s="17"/>
      <c r="GVY75" s="17"/>
      <c r="GVZ75" s="17"/>
      <c r="GWA75" s="17"/>
      <c r="GWB75" s="17"/>
      <c r="GWC75" s="17"/>
      <c r="GWD75" s="17"/>
      <c r="GWE75" s="17"/>
      <c r="GWF75" s="17"/>
      <c r="GWG75" s="17"/>
      <c r="GWH75" s="17"/>
      <c r="GWI75" s="17"/>
      <c r="GWJ75" s="17"/>
      <c r="GWK75" s="17"/>
      <c r="GWL75" s="17"/>
      <c r="GWM75" s="17"/>
      <c r="GWN75" s="17"/>
      <c r="GWO75" s="17"/>
      <c r="GWP75" s="17"/>
      <c r="GWQ75" s="17"/>
      <c r="GWR75" s="17"/>
      <c r="GWS75" s="17"/>
      <c r="GWT75" s="17"/>
      <c r="GWU75" s="17"/>
      <c r="GWV75" s="17"/>
      <c r="GWW75" s="17"/>
      <c r="GWX75" s="17"/>
      <c r="GWY75" s="17"/>
      <c r="GWZ75" s="17"/>
      <c r="GXA75" s="17"/>
      <c r="GXB75" s="17"/>
      <c r="GXC75" s="17"/>
      <c r="GXD75" s="17"/>
      <c r="GXE75" s="17"/>
      <c r="GXF75" s="17"/>
      <c r="GXG75" s="17"/>
      <c r="GXH75" s="17"/>
      <c r="GXI75" s="17"/>
      <c r="GXJ75" s="17"/>
      <c r="GXK75" s="17"/>
      <c r="GXL75" s="17"/>
      <c r="GXM75" s="17"/>
      <c r="GXN75" s="17"/>
      <c r="GXO75" s="17"/>
      <c r="GXP75" s="17"/>
      <c r="GXQ75" s="17"/>
      <c r="GXR75" s="17"/>
      <c r="GXS75" s="17"/>
      <c r="GXT75" s="17"/>
      <c r="GXU75" s="17"/>
      <c r="GXV75" s="17"/>
      <c r="GXW75" s="17"/>
      <c r="GXX75" s="17"/>
      <c r="GXY75" s="17"/>
      <c r="GXZ75" s="17"/>
      <c r="GYA75" s="17"/>
      <c r="GYB75" s="17"/>
      <c r="GYC75" s="17"/>
      <c r="GYD75" s="17"/>
      <c r="GYE75" s="17"/>
      <c r="GYF75" s="17"/>
      <c r="GYG75" s="17"/>
      <c r="GYH75" s="17"/>
      <c r="GYI75" s="17"/>
      <c r="GYJ75" s="17"/>
      <c r="GYK75" s="17"/>
      <c r="GYL75" s="17"/>
      <c r="GYM75" s="17"/>
      <c r="GYN75" s="17"/>
      <c r="GYO75" s="17"/>
      <c r="GYP75" s="17"/>
      <c r="GYQ75" s="17"/>
      <c r="GYR75" s="17"/>
      <c r="GYS75" s="17"/>
      <c r="GYT75" s="17"/>
      <c r="GYU75" s="17"/>
      <c r="GYV75" s="17"/>
      <c r="GYW75" s="17"/>
      <c r="GYX75" s="17"/>
      <c r="GYY75" s="17"/>
      <c r="GYZ75" s="17"/>
      <c r="GZA75" s="17"/>
      <c r="GZB75" s="17"/>
      <c r="GZC75" s="17"/>
      <c r="GZD75" s="17"/>
      <c r="GZE75" s="17"/>
      <c r="GZF75" s="17"/>
      <c r="GZG75" s="17"/>
      <c r="GZH75" s="17"/>
      <c r="GZI75" s="17"/>
      <c r="GZJ75" s="17"/>
      <c r="GZK75" s="17"/>
      <c r="GZL75" s="17"/>
      <c r="GZM75" s="17"/>
      <c r="GZN75" s="17"/>
      <c r="GZO75" s="17"/>
      <c r="GZP75" s="17"/>
      <c r="GZQ75" s="17"/>
      <c r="GZR75" s="17"/>
      <c r="GZS75" s="17"/>
      <c r="GZT75" s="17"/>
      <c r="GZU75" s="17"/>
      <c r="GZV75" s="17"/>
      <c r="GZW75" s="17"/>
      <c r="GZX75" s="17"/>
      <c r="GZY75" s="17"/>
      <c r="GZZ75" s="17"/>
      <c r="HAA75" s="17"/>
      <c r="HAB75" s="17"/>
      <c r="HAC75" s="17"/>
      <c r="HAD75" s="17"/>
      <c r="HAE75" s="17"/>
      <c r="HAF75" s="17"/>
      <c r="HAG75" s="17"/>
      <c r="HAH75" s="17"/>
      <c r="HAI75" s="17"/>
      <c r="HAJ75" s="17"/>
      <c r="HAK75" s="17"/>
      <c r="HAL75" s="17"/>
      <c r="HAM75" s="17"/>
      <c r="HAN75" s="17"/>
      <c r="HAO75" s="17"/>
      <c r="HAP75" s="17"/>
      <c r="HAQ75" s="17"/>
      <c r="HAR75" s="17"/>
      <c r="HAS75" s="17"/>
      <c r="HAT75" s="17"/>
      <c r="HAU75" s="17"/>
      <c r="HAV75" s="17"/>
      <c r="HAW75" s="17"/>
      <c r="HAX75" s="17"/>
      <c r="HAY75" s="17"/>
      <c r="HAZ75" s="17"/>
      <c r="HBA75" s="17"/>
      <c r="HBB75" s="17"/>
      <c r="HBC75" s="17"/>
      <c r="HBD75" s="17"/>
      <c r="HBE75" s="17"/>
      <c r="HBF75" s="17"/>
      <c r="HBG75" s="17"/>
      <c r="HBH75" s="17"/>
      <c r="HBI75" s="17"/>
      <c r="HBJ75" s="17"/>
      <c r="HBK75" s="17"/>
      <c r="HBL75" s="17"/>
      <c r="HBM75" s="17"/>
      <c r="HBN75" s="17"/>
      <c r="HBO75" s="17"/>
      <c r="HBP75" s="17"/>
      <c r="HBQ75" s="17"/>
      <c r="HBR75" s="17"/>
      <c r="HBS75" s="17"/>
      <c r="HBT75" s="17"/>
      <c r="HBU75" s="17"/>
      <c r="HBV75" s="17"/>
      <c r="HBW75" s="17"/>
      <c r="HBX75" s="17"/>
      <c r="HBY75" s="17"/>
      <c r="HBZ75" s="17"/>
      <c r="HCA75" s="17"/>
      <c r="HCB75" s="17"/>
      <c r="HCC75" s="17"/>
      <c r="HCD75" s="17"/>
      <c r="HCE75" s="17"/>
      <c r="HCF75" s="17"/>
      <c r="HCG75" s="17"/>
      <c r="HCH75" s="17"/>
      <c r="HCI75" s="17"/>
      <c r="HCJ75" s="17"/>
      <c r="HCK75" s="17"/>
      <c r="HCL75" s="17"/>
      <c r="HCM75" s="17"/>
      <c r="HCN75" s="17"/>
      <c r="HCO75" s="17"/>
      <c r="HCP75" s="17"/>
      <c r="HCQ75" s="17"/>
      <c r="HCR75" s="17"/>
      <c r="HCS75" s="17"/>
      <c r="HCT75" s="17"/>
      <c r="HCU75" s="17"/>
      <c r="HCV75" s="17"/>
      <c r="HCW75" s="17"/>
      <c r="HCX75" s="17"/>
      <c r="HCY75" s="17"/>
      <c r="HCZ75" s="17"/>
      <c r="HDA75" s="17"/>
      <c r="HDB75" s="17"/>
      <c r="HDC75" s="17"/>
      <c r="HDD75" s="17"/>
      <c r="HDE75" s="17"/>
      <c r="HDF75" s="17"/>
      <c r="HDG75" s="17"/>
      <c r="HDH75" s="17"/>
      <c r="HDI75" s="17"/>
      <c r="HDJ75" s="17"/>
      <c r="HDK75" s="17"/>
      <c r="HDL75" s="17"/>
      <c r="HDM75" s="17"/>
      <c r="HDN75" s="17"/>
      <c r="HDO75" s="17"/>
      <c r="HDP75" s="17"/>
      <c r="HDQ75" s="17"/>
      <c r="HDR75" s="17"/>
      <c r="HDS75" s="17"/>
      <c r="HDT75" s="17"/>
      <c r="HDU75" s="17"/>
      <c r="HDV75" s="17"/>
      <c r="HDW75" s="17"/>
      <c r="HDX75" s="17"/>
      <c r="HDY75" s="17"/>
      <c r="HDZ75" s="17"/>
      <c r="HEA75" s="17"/>
      <c r="HEB75" s="17"/>
      <c r="HEC75" s="17"/>
      <c r="HED75" s="17"/>
      <c r="HEE75" s="17"/>
      <c r="HEF75" s="17"/>
      <c r="HEG75" s="17"/>
      <c r="HEH75" s="17"/>
      <c r="HEI75" s="17"/>
      <c r="HEJ75" s="17"/>
      <c r="HEK75" s="17"/>
      <c r="HEL75" s="17"/>
      <c r="HEM75" s="17"/>
      <c r="HEN75" s="17"/>
      <c r="HEO75" s="17"/>
      <c r="HEP75" s="17"/>
      <c r="HEQ75" s="17"/>
      <c r="HER75" s="17"/>
      <c r="HES75" s="17"/>
      <c r="HET75" s="17"/>
      <c r="HEU75" s="17"/>
      <c r="HEV75" s="17"/>
      <c r="HEW75" s="17"/>
      <c r="HEX75" s="17"/>
      <c r="HEY75" s="17"/>
      <c r="HEZ75" s="17"/>
      <c r="HFA75" s="17"/>
      <c r="HFB75" s="17"/>
      <c r="HFC75" s="17"/>
      <c r="HFD75" s="17"/>
      <c r="HFE75" s="17"/>
      <c r="HFF75" s="17"/>
      <c r="HFG75" s="17"/>
      <c r="HFH75" s="17"/>
      <c r="HFI75" s="17"/>
      <c r="HFJ75" s="17"/>
      <c r="HFK75" s="17"/>
      <c r="HFL75" s="17"/>
      <c r="HFM75" s="17"/>
      <c r="HFN75" s="17"/>
      <c r="HFO75" s="17"/>
      <c r="HFP75" s="17"/>
      <c r="HFQ75" s="17"/>
      <c r="HFR75" s="17"/>
      <c r="HFS75" s="17"/>
      <c r="HFT75" s="17"/>
      <c r="HFU75" s="17"/>
      <c r="HFV75" s="17"/>
      <c r="HFW75" s="17"/>
      <c r="HFX75" s="17"/>
      <c r="HFY75" s="17"/>
      <c r="HFZ75" s="17"/>
      <c r="HGA75" s="17"/>
      <c r="HGB75" s="17"/>
      <c r="HGC75" s="17"/>
      <c r="HGD75" s="17"/>
      <c r="HGE75" s="17"/>
      <c r="HGF75" s="17"/>
      <c r="HGG75" s="17"/>
      <c r="HGH75" s="17"/>
      <c r="HGI75" s="17"/>
      <c r="HGJ75" s="17"/>
      <c r="HGK75" s="17"/>
      <c r="HGL75" s="17"/>
      <c r="HGM75" s="17"/>
      <c r="HGN75" s="17"/>
      <c r="HGO75" s="17"/>
      <c r="HGP75" s="17"/>
      <c r="HGQ75" s="17"/>
      <c r="HGR75" s="17"/>
      <c r="HGS75" s="17"/>
      <c r="HGT75" s="17"/>
      <c r="HGU75" s="17"/>
      <c r="HGV75" s="17"/>
      <c r="HGW75" s="17"/>
      <c r="HGX75" s="17"/>
      <c r="HGY75" s="17"/>
      <c r="HGZ75" s="17"/>
      <c r="HHA75" s="17"/>
      <c r="HHB75" s="17"/>
      <c r="HHC75" s="17"/>
      <c r="HHD75" s="17"/>
      <c r="HHE75" s="17"/>
      <c r="HHF75" s="17"/>
      <c r="HHG75" s="17"/>
      <c r="HHH75" s="17"/>
      <c r="HHI75" s="17"/>
      <c r="HHJ75" s="17"/>
      <c r="HHK75" s="17"/>
      <c r="HHL75" s="17"/>
      <c r="HHM75" s="17"/>
      <c r="HHN75" s="17"/>
      <c r="HHO75" s="17"/>
      <c r="HHP75" s="17"/>
      <c r="HHQ75" s="17"/>
      <c r="HHR75" s="17"/>
      <c r="HHS75" s="17"/>
      <c r="HHT75" s="17"/>
      <c r="HHU75" s="17"/>
      <c r="HHV75" s="17"/>
      <c r="HHW75" s="17"/>
      <c r="HHX75" s="17"/>
      <c r="HHY75" s="17"/>
      <c r="HHZ75" s="17"/>
      <c r="HIA75" s="17"/>
      <c r="HIB75" s="17"/>
      <c r="HIC75" s="17"/>
      <c r="HID75" s="17"/>
      <c r="HIE75" s="17"/>
      <c r="HIF75" s="17"/>
      <c r="HIG75" s="17"/>
      <c r="HIH75" s="17"/>
      <c r="HII75" s="17"/>
      <c r="HIJ75" s="17"/>
      <c r="HIK75" s="17"/>
      <c r="HIL75" s="17"/>
      <c r="HIM75" s="17"/>
      <c r="HIN75" s="17"/>
      <c r="HIO75" s="17"/>
      <c r="HIP75" s="17"/>
      <c r="HIQ75" s="17"/>
      <c r="HIR75" s="17"/>
      <c r="HIS75" s="17"/>
      <c r="HIT75" s="17"/>
      <c r="HIU75" s="17"/>
      <c r="HIV75" s="17"/>
      <c r="HIW75" s="17"/>
      <c r="HIX75" s="17"/>
      <c r="HIY75" s="17"/>
      <c r="HIZ75" s="17"/>
      <c r="HJA75" s="17"/>
      <c r="HJB75" s="17"/>
      <c r="HJC75" s="17"/>
      <c r="HJD75" s="17"/>
      <c r="HJE75" s="17"/>
      <c r="HJF75" s="17"/>
      <c r="HJG75" s="17"/>
      <c r="HJH75" s="17"/>
      <c r="HJI75" s="17"/>
      <c r="HJJ75" s="17"/>
      <c r="HJK75" s="17"/>
      <c r="HJL75" s="17"/>
      <c r="HJM75" s="17"/>
      <c r="HJN75" s="17"/>
      <c r="HJO75" s="17"/>
      <c r="HJP75" s="17"/>
      <c r="HJQ75" s="17"/>
      <c r="HJR75" s="17"/>
      <c r="HJS75" s="17"/>
      <c r="HJT75" s="17"/>
      <c r="HJU75" s="17"/>
      <c r="HJV75" s="17"/>
      <c r="HJW75" s="17"/>
      <c r="HJX75" s="17"/>
      <c r="HJY75" s="17"/>
      <c r="HJZ75" s="17"/>
      <c r="HKA75" s="17"/>
      <c r="HKB75" s="17"/>
      <c r="HKC75" s="17"/>
      <c r="HKD75" s="17"/>
      <c r="HKE75" s="17"/>
      <c r="HKF75" s="17"/>
      <c r="HKG75" s="17"/>
      <c r="HKH75" s="17"/>
      <c r="HKI75" s="17"/>
      <c r="HKJ75" s="17"/>
      <c r="HKK75" s="17"/>
      <c r="HKL75" s="17"/>
      <c r="HKM75" s="17"/>
      <c r="HKN75" s="17"/>
      <c r="HKO75" s="17"/>
      <c r="HKP75" s="17"/>
      <c r="HKQ75" s="17"/>
      <c r="HKR75" s="17"/>
      <c r="HKS75" s="17"/>
      <c r="HKT75" s="17"/>
      <c r="HKU75" s="17"/>
      <c r="HKV75" s="17"/>
      <c r="HKW75" s="17"/>
      <c r="HKX75" s="17"/>
      <c r="HKY75" s="17"/>
      <c r="HKZ75" s="17"/>
      <c r="HLA75" s="17"/>
      <c r="HLB75" s="17"/>
      <c r="HLC75" s="17"/>
      <c r="HLD75" s="17"/>
      <c r="HLE75" s="17"/>
      <c r="HLF75" s="17"/>
      <c r="HLG75" s="17"/>
      <c r="HLH75" s="17"/>
      <c r="HLI75" s="17"/>
      <c r="HLJ75" s="17"/>
      <c r="HLK75" s="17"/>
      <c r="HLL75" s="17"/>
      <c r="HLM75" s="17"/>
      <c r="HLN75" s="17"/>
      <c r="HLO75" s="17"/>
      <c r="HLP75" s="17"/>
      <c r="HLQ75" s="17"/>
      <c r="HLR75" s="17"/>
      <c r="HLS75" s="17"/>
      <c r="HLT75" s="17"/>
      <c r="HLU75" s="17"/>
      <c r="HLV75" s="17"/>
      <c r="HLW75" s="17"/>
      <c r="HLX75" s="17"/>
      <c r="HLY75" s="17"/>
      <c r="HLZ75" s="17"/>
      <c r="HMA75" s="17"/>
      <c r="HMB75" s="17"/>
      <c r="HMC75" s="17"/>
      <c r="HMD75" s="17"/>
      <c r="HME75" s="17"/>
      <c r="HMF75" s="17"/>
      <c r="HMG75" s="17"/>
      <c r="HMH75" s="17"/>
      <c r="HMI75" s="17"/>
      <c r="HMJ75" s="17"/>
      <c r="HMK75" s="17"/>
      <c r="HML75" s="17"/>
      <c r="HMM75" s="17"/>
      <c r="HMN75" s="17"/>
      <c r="HMO75" s="17"/>
      <c r="HMP75" s="17"/>
      <c r="HMQ75" s="17"/>
      <c r="HMR75" s="17"/>
      <c r="HMS75" s="17"/>
      <c r="HMT75" s="17"/>
      <c r="HMU75" s="17"/>
      <c r="HMV75" s="17"/>
      <c r="HMW75" s="17"/>
      <c r="HMX75" s="17"/>
      <c r="HMY75" s="17"/>
      <c r="HMZ75" s="17"/>
      <c r="HNA75" s="17"/>
      <c r="HNB75" s="17"/>
      <c r="HNC75" s="17"/>
      <c r="HND75" s="17"/>
      <c r="HNE75" s="17"/>
      <c r="HNF75" s="17"/>
      <c r="HNG75" s="17"/>
      <c r="HNH75" s="17"/>
      <c r="HNI75" s="17"/>
      <c r="HNJ75" s="17"/>
      <c r="HNK75" s="17"/>
      <c r="HNL75" s="17"/>
      <c r="HNM75" s="17"/>
      <c r="HNN75" s="17"/>
      <c r="HNO75" s="17"/>
      <c r="HNP75" s="17"/>
      <c r="HNQ75" s="17"/>
      <c r="HNR75" s="17"/>
      <c r="HNS75" s="17"/>
      <c r="HNT75" s="17"/>
      <c r="HNU75" s="17"/>
      <c r="HNV75" s="17"/>
      <c r="HNW75" s="17"/>
      <c r="HNX75" s="17"/>
      <c r="HNY75" s="17"/>
      <c r="HNZ75" s="17"/>
      <c r="HOA75" s="17"/>
      <c r="HOB75" s="17"/>
      <c r="HOC75" s="17"/>
      <c r="HOD75" s="17"/>
      <c r="HOE75" s="17"/>
      <c r="HOF75" s="17"/>
      <c r="HOG75" s="17"/>
      <c r="HOH75" s="17"/>
      <c r="HOI75" s="17"/>
      <c r="HOJ75" s="17"/>
      <c r="HOK75" s="17"/>
      <c r="HOL75" s="17"/>
      <c r="HOM75" s="17"/>
      <c r="HON75" s="17"/>
      <c r="HOO75" s="17"/>
      <c r="HOP75" s="17"/>
      <c r="HOQ75" s="17"/>
      <c r="HOR75" s="17"/>
      <c r="HOS75" s="17"/>
      <c r="HOT75" s="17"/>
      <c r="HOU75" s="17"/>
      <c r="HOV75" s="17"/>
      <c r="HOW75" s="17"/>
      <c r="HOX75" s="17"/>
      <c r="HOY75" s="17"/>
      <c r="HOZ75" s="17"/>
      <c r="HPA75" s="17"/>
      <c r="HPB75" s="17"/>
      <c r="HPC75" s="17"/>
      <c r="HPD75" s="17"/>
      <c r="HPE75" s="17"/>
      <c r="HPF75" s="17"/>
      <c r="HPG75" s="17"/>
      <c r="HPH75" s="17"/>
      <c r="HPI75" s="17"/>
      <c r="HPJ75" s="17"/>
      <c r="HPK75" s="17"/>
      <c r="HPL75" s="17"/>
      <c r="HPM75" s="17"/>
      <c r="HPN75" s="17"/>
      <c r="HPO75" s="17"/>
      <c r="HPP75" s="17"/>
      <c r="HPQ75" s="17"/>
      <c r="HPR75" s="17"/>
      <c r="HPS75" s="17"/>
      <c r="HPT75" s="17"/>
      <c r="HPU75" s="17"/>
      <c r="HPV75" s="17"/>
      <c r="HPW75" s="17"/>
      <c r="HPX75" s="17"/>
      <c r="HPY75" s="17"/>
      <c r="HPZ75" s="17"/>
      <c r="HQA75" s="17"/>
      <c r="HQB75" s="17"/>
      <c r="HQC75" s="17"/>
      <c r="HQD75" s="17"/>
      <c r="HQE75" s="17"/>
      <c r="HQF75" s="17"/>
      <c r="HQG75" s="17"/>
      <c r="HQH75" s="17"/>
      <c r="HQI75" s="17"/>
      <c r="HQJ75" s="17"/>
      <c r="HQK75" s="17"/>
      <c r="HQL75" s="17"/>
      <c r="HQM75" s="17"/>
      <c r="HQN75" s="17"/>
      <c r="HQO75" s="17"/>
      <c r="HQP75" s="17"/>
      <c r="HQQ75" s="17"/>
      <c r="HQR75" s="17"/>
      <c r="HQS75" s="17"/>
      <c r="HQT75" s="17"/>
      <c r="HQU75" s="17"/>
      <c r="HQV75" s="17"/>
      <c r="HQW75" s="17"/>
      <c r="HQX75" s="17"/>
      <c r="HQY75" s="17"/>
      <c r="HQZ75" s="17"/>
      <c r="HRA75" s="17"/>
      <c r="HRB75" s="17"/>
      <c r="HRC75" s="17"/>
      <c r="HRD75" s="17"/>
      <c r="HRE75" s="17"/>
      <c r="HRF75" s="17"/>
      <c r="HRG75" s="17"/>
      <c r="HRH75" s="17"/>
      <c r="HRI75" s="17"/>
      <c r="HRJ75" s="17"/>
      <c r="HRK75" s="17"/>
      <c r="HRL75" s="17"/>
      <c r="HRM75" s="17"/>
      <c r="HRN75" s="17"/>
      <c r="HRO75" s="17"/>
      <c r="HRP75" s="17"/>
      <c r="HRQ75" s="17"/>
      <c r="HRR75" s="17"/>
      <c r="HRS75" s="17"/>
      <c r="HRT75" s="17"/>
      <c r="HRU75" s="17"/>
      <c r="HRV75" s="17"/>
      <c r="HRW75" s="17"/>
      <c r="HRX75" s="17"/>
      <c r="HRY75" s="17"/>
      <c r="HRZ75" s="17"/>
      <c r="HSA75" s="17"/>
      <c r="HSB75" s="17"/>
      <c r="HSC75" s="17"/>
      <c r="HSD75" s="17"/>
      <c r="HSE75" s="17"/>
      <c r="HSF75" s="17"/>
      <c r="HSG75" s="17"/>
      <c r="HSH75" s="17"/>
      <c r="HSI75" s="17"/>
      <c r="HSJ75" s="17"/>
      <c r="HSK75" s="17"/>
      <c r="HSL75" s="17"/>
      <c r="HSM75" s="17"/>
      <c r="HSN75" s="17"/>
      <c r="HSO75" s="17"/>
      <c r="HSP75" s="17"/>
      <c r="HSQ75" s="17"/>
      <c r="HSR75" s="17"/>
      <c r="HSS75" s="17"/>
      <c r="HST75" s="17"/>
      <c r="HSU75" s="17"/>
      <c r="HSV75" s="17"/>
      <c r="HSW75" s="17"/>
      <c r="HSX75" s="17"/>
      <c r="HSY75" s="17"/>
      <c r="HSZ75" s="17"/>
      <c r="HTA75" s="17"/>
      <c r="HTB75" s="17"/>
      <c r="HTC75" s="17"/>
      <c r="HTD75" s="17"/>
      <c r="HTE75" s="17"/>
      <c r="HTF75" s="17"/>
      <c r="HTG75" s="17"/>
      <c r="HTH75" s="17"/>
      <c r="HTI75" s="17"/>
      <c r="HTJ75" s="17"/>
      <c r="HTK75" s="17"/>
      <c r="HTL75" s="17"/>
      <c r="HTM75" s="17"/>
      <c r="HTN75" s="17"/>
      <c r="HTO75" s="17"/>
      <c r="HTP75" s="17"/>
      <c r="HTQ75" s="17"/>
      <c r="HTR75" s="17"/>
      <c r="HTS75" s="17"/>
      <c r="HTT75" s="17"/>
      <c r="HTU75" s="17"/>
      <c r="HTV75" s="17"/>
      <c r="HTW75" s="17"/>
      <c r="HTX75" s="17"/>
      <c r="HTY75" s="17"/>
      <c r="HTZ75" s="17"/>
      <c r="HUA75" s="17"/>
      <c r="HUB75" s="17"/>
      <c r="HUC75" s="17"/>
      <c r="HUD75" s="17"/>
      <c r="HUE75" s="17"/>
      <c r="HUF75" s="17"/>
      <c r="HUG75" s="17"/>
      <c r="HUH75" s="17"/>
      <c r="HUI75" s="17"/>
      <c r="HUJ75" s="17"/>
      <c r="HUK75" s="17"/>
      <c r="HUL75" s="17"/>
      <c r="HUM75" s="17"/>
      <c r="HUN75" s="17"/>
      <c r="HUO75" s="17"/>
      <c r="HUP75" s="17"/>
      <c r="HUQ75" s="17"/>
      <c r="HUR75" s="17"/>
      <c r="HUS75" s="17"/>
      <c r="HUT75" s="17"/>
      <c r="HUU75" s="17"/>
      <c r="HUV75" s="17"/>
      <c r="HUW75" s="17"/>
      <c r="HUX75" s="17"/>
      <c r="HUY75" s="17"/>
      <c r="HUZ75" s="17"/>
      <c r="HVA75" s="17"/>
      <c r="HVB75" s="17"/>
      <c r="HVC75" s="17"/>
      <c r="HVD75" s="17"/>
      <c r="HVE75" s="17"/>
      <c r="HVF75" s="17"/>
      <c r="HVG75" s="17"/>
      <c r="HVH75" s="17"/>
      <c r="HVI75" s="17"/>
      <c r="HVJ75" s="17"/>
      <c r="HVK75" s="17"/>
      <c r="HVL75" s="17"/>
      <c r="HVM75" s="17"/>
      <c r="HVN75" s="17"/>
      <c r="HVO75" s="17"/>
      <c r="HVP75" s="17"/>
      <c r="HVQ75" s="17"/>
      <c r="HVR75" s="17"/>
      <c r="HVS75" s="17"/>
      <c r="HVT75" s="17"/>
      <c r="HVU75" s="17"/>
      <c r="HVV75" s="17"/>
      <c r="HVW75" s="17"/>
      <c r="HVX75" s="17"/>
      <c r="HVY75" s="17"/>
      <c r="HVZ75" s="17"/>
      <c r="HWA75" s="17"/>
      <c r="HWB75" s="17"/>
      <c r="HWC75" s="17"/>
      <c r="HWD75" s="17"/>
      <c r="HWE75" s="17"/>
      <c r="HWF75" s="17"/>
      <c r="HWG75" s="17"/>
      <c r="HWH75" s="17"/>
      <c r="HWI75" s="17"/>
      <c r="HWJ75" s="17"/>
      <c r="HWK75" s="17"/>
      <c r="HWL75" s="17"/>
      <c r="HWM75" s="17"/>
      <c r="HWN75" s="17"/>
      <c r="HWO75" s="17"/>
      <c r="HWP75" s="17"/>
      <c r="HWQ75" s="17"/>
      <c r="HWR75" s="17"/>
      <c r="HWS75" s="17"/>
      <c r="HWT75" s="17"/>
      <c r="HWU75" s="17"/>
      <c r="HWV75" s="17"/>
      <c r="HWW75" s="17"/>
      <c r="HWX75" s="17"/>
      <c r="HWY75" s="17"/>
      <c r="HWZ75" s="17"/>
      <c r="HXA75" s="17"/>
      <c r="HXB75" s="17"/>
      <c r="HXC75" s="17"/>
      <c r="HXD75" s="17"/>
      <c r="HXE75" s="17"/>
      <c r="HXF75" s="17"/>
      <c r="HXG75" s="17"/>
      <c r="HXH75" s="17"/>
      <c r="HXI75" s="17"/>
      <c r="HXJ75" s="17"/>
      <c r="HXK75" s="17"/>
      <c r="HXL75" s="17"/>
      <c r="HXM75" s="17"/>
      <c r="HXN75" s="17"/>
      <c r="HXO75" s="17"/>
      <c r="HXP75" s="17"/>
      <c r="HXQ75" s="17"/>
      <c r="HXR75" s="17"/>
      <c r="HXS75" s="17"/>
      <c r="HXT75" s="17"/>
      <c r="HXU75" s="17"/>
      <c r="HXV75" s="17"/>
      <c r="HXW75" s="17"/>
      <c r="HXX75" s="17"/>
      <c r="HXY75" s="17"/>
      <c r="HXZ75" s="17"/>
      <c r="HYA75" s="17"/>
      <c r="HYB75" s="17"/>
      <c r="HYC75" s="17"/>
      <c r="HYD75" s="17"/>
      <c r="HYE75" s="17"/>
      <c r="HYF75" s="17"/>
      <c r="HYG75" s="17"/>
      <c r="HYH75" s="17"/>
      <c r="HYI75" s="17"/>
      <c r="HYJ75" s="17"/>
      <c r="HYK75" s="17"/>
      <c r="HYL75" s="17"/>
      <c r="HYM75" s="17"/>
      <c r="HYN75" s="17"/>
      <c r="HYO75" s="17"/>
      <c r="HYP75" s="17"/>
      <c r="HYQ75" s="17"/>
      <c r="HYR75" s="17"/>
      <c r="HYS75" s="17"/>
      <c r="HYT75" s="17"/>
      <c r="HYU75" s="17"/>
      <c r="HYV75" s="17"/>
      <c r="HYW75" s="17"/>
      <c r="HYX75" s="17"/>
      <c r="HYY75" s="17"/>
      <c r="HYZ75" s="17"/>
      <c r="HZA75" s="17"/>
      <c r="HZB75" s="17"/>
      <c r="HZC75" s="17"/>
      <c r="HZD75" s="17"/>
      <c r="HZE75" s="17"/>
      <c r="HZF75" s="17"/>
      <c r="HZG75" s="17"/>
      <c r="HZH75" s="17"/>
      <c r="HZI75" s="17"/>
      <c r="HZJ75" s="17"/>
      <c r="HZK75" s="17"/>
      <c r="HZL75" s="17"/>
      <c r="HZM75" s="17"/>
      <c r="HZN75" s="17"/>
      <c r="HZO75" s="17"/>
      <c r="HZP75" s="17"/>
      <c r="HZQ75" s="17"/>
      <c r="HZR75" s="17"/>
      <c r="HZS75" s="17"/>
      <c r="HZT75" s="17"/>
      <c r="HZU75" s="17"/>
      <c r="HZV75" s="17"/>
      <c r="HZW75" s="17"/>
      <c r="HZX75" s="17"/>
      <c r="HZY75" s="17"/>
      <c r="HZZ75" s="17"/>
      <c r="IAA75" s="17"/>
      <c r="IAB75" s="17"/>
      <c r="IAC75" s="17"/>
      <c r="IAD75" s="17"/>
      <c r="IAE75" s="17"/>
      <c r="IAF75" s="17"/>
      <c r="IAG75" s="17"/>
      <c r="IAH75" s="17"/>
      <c r="IAI75" s="17"/>
      <c r="IAJ75" s="17"/>
      <c r="IAK75" s="17"/>
      <c r="IAL75" s="17"/>
      <c r="IAM75" s="17"/>
      <c r="IAN75" s="17"/>
      <c r="IAO75" s="17"/>
      <c r="IAP75" s="17"/>
      <c r="IAQ75" s="17"/>
      <c r="IAR75" s="17"/>
      <c r="IAS75" s="17"/>
      <c r="IAT75" s="17"/>
      <c r="IAU75" s="17"/>
      <c r="IAV75" s="17"/>
      <c r="IAW75" s="17"/>
      <c r="IAX75" s="17"/>
      <c r="IAY75" s="17"/>
      <c r="IAZ75" s="17"/>
      <c r="IBA75" s="17"/>
      <c r="IBB75" s="17"/>
      <c r="IBC75" s="17"/>
      <c r="IBD75" s="17"/>
      <c r="IBE75" s="17"/>
      <c r="IBF75" s="17"/>
      <c r="IBG75" s="17"/>
      <c r="IBH75" s="17"/>
      <c r="IBI75" s="17"/>
      <c r="IBJ75" s="17"/>
      <c r="IBK75" s="17"/>
      <c r="IBL75" s="17"/>
      <c r="IBM75" s="17"/>
      <c r="IBN75" s="17"/>
      <c r="IBO75" s="17"/>
      <c r="IBP75" s="17"/>
      <c r="IBQ75" s="17"/>
      <c r="IBR75" s="17"/>
      <c r="IBS75" s="17"/>
      <c r="IBT75" s="17"/>
      <c r="IBU75" s="17"/>
      <c r="IBV75" s="17"/>
      <c r="IBW75" s="17"/>
      <c r="IBX75" s="17"/>
      <c r="IBY75" s="17"/>
      <c r="IBZ75" s="17"/>
      <c r="ICA75" s="17"/>
      <c r="ICB75" s="17"/>
      <c r="ICC75" s="17"/>
      <c r="ICD75" s="17"/>
      <c r="ICE75" s="17"/>
      <c r="ICF75" s="17"/>
      <c r="ICG75" s="17"/>
      <c r="ICH75" s="17"/>
      <c r="ICI75" s="17"/>
      <c r="ICJ75" s="17"/>
      <c r="ICK75" s="17"/>
      <c r="ICL75" s="17"/>
      <c r="ICM75" s="17"/>
      <c r="ICN75" s="17"/>
      <c r="ICO75" s="17"/>
      <c r="ICP75" s="17"/>
      <c r="ICQ75" s="17"/>
      <c r="ICR75" s="17"/>
      <c r="ICS75" s="17"/>
      <c r="ICT75" s="17"/>
      <c r="ICU75" s="17"/>
      <c r="ICV75" s="17"/>
      <c r="ICW75" s="17"/>
      <c r="ICX75" s="17"/>
      <c r="ICY75" s="17"/>
      <c r="ICZ75" s="17"/>
      <c r="IDA75" s="17"/>
      <c r="IDB75" s="17"/>
      <c r="IDC75" s="17"/>
      <c r="IDD75" s="17"/>
      <c r="IDE75" s="17"/>
      <c r="IDF75" s="17"/>
      <c r="IDG75" s="17"/>
      <c r="IDH75" s="17"/>
      <c r="IDI75" s="17"/>
      <c r="IDJ75" s="17"/>
      <c r="IDK75" s="17"/>
      <c r="IDL75" s="17"/>
      <c r="IDM75" s="17"/>
      <c r="IDN75" s="17"/>
      <c r="IDO75" s="17"/>
      <c r="IDP75" s="17"/>
      <c r="IDQ75" s="17"/>
      <c r="IDR75" s="17"/>
      <c r="IDS75" s="17"/>
      <c r="IDT75" s="17"/>
      <c r="IDU75" s="17"/>
      <c r="IDV75" s="17"/>
      <c r="IDW75" s="17"/>
      <c r="IDX75" s="17"/>
      <c r="IDY75" s="17"/>
      <c r="IDZ75" s="17"/>
      <c r="IEA75" s="17"/>
      <c r="IEB75" s="17"/>
      <c r="IEC75" s="17"/>
      <c r="IED75" s="17"/>
      <c r="IEE75" s="17"/>
      <c r="IEF75" s="17"/>
      <c r="IEG75" s="17"/>
      <c r="IEH75" s="17"/>
      <c r="IEI75" s="17"/>
      <c r="IEJ75" s="17"/>
      <c r="IEK75" s="17"/>
      <c r="IEL75" s="17"/>
      <c r="IEM75" s="17"/>
      <c r="IEN75" s="17"/>
      <c r="IEO75" s="17"/>
      <c r="IEP75" s="17"/>
      <c r="IEQ75" s="17"/>
      <c r="IER75" s="17"/>
      <c r="IES75" s="17"/>
      <c r="IET75" s="17"/>
      <c r="IEU75" s="17"/>
      <c r="IEV75" s="17"/>
      <c r="IEW75" s="17"/>
      <c r="IEX75" s="17"/>
      <c r="IEY75" s="17"/>
      <c r="IEZ75" s="17"/>
      <c r="IFA75" s="17"/>
      <c r="IFB75" s="17"/>
      <c r="IFC75" s="17"/>
      <c r="IFD75" s="17"/>
      <c r="IFE75" s="17"/>
      <c r="IFF75" s="17"/>
      <c r="IFG75" s="17"/>
      <c r="IFH75" s="17"/>
      <c r="IFI75" s="17"/>
      <c r="IFJ75" s="17"/>
      <c r="IFK75" s="17"/>
      <c r="IFL75" s="17"/>
      <c r="IFM75" s="17"/>
      <c r="IFN75" s="17"/>
      <c r="IFO75" s="17"/>
      <c r="IFP75" s="17"/>
      <c r="IFQ75" s="17"/>
      <c r="IFR75" s="17"/>
      <c r="IFS75" s="17"/>
      <c r="IFT75" s="17"/>
      <c r="IFU75" s="17"/>
      <c r="IFV75" s="17"/>
      <c r="IFW75" s="17"/>
      <c r="IFX75" s="17"/>
      <c r="IFY75" s="17"/>
      <c r="IFZ75" s="17"/>
      <c r="IGA75" s="17"/>
      <c r="IGB75" s="17"/>
      <c r="IGC75" s="17"/>
      <c r="IGD75" s="17"/>
      <c r="IGE75" s="17"/>
      <c r="IGF75" s="17"/>
      <c r="IGG75" s="17"/>
      <c r="IGH75" s="17"/>
      <c r="IGI75" s="17"/>
      <c r="IGJ75" s="17"/>
      <c r="IGK75" s="17"/>
      <c r="IGL75" s="17"/>
      <c r="IGM75" s="17"/>
      <c r="IGN75" s="17"/>
      <c r="IGO75" s="17"/>
      <c r="IGP75" s="17"/>
      <c r="IGQ75" s="17"/>
      <c r="IGR75" s="17"/>
      <c r="IGS75" s="17"/>
      <c r="IGT75" s="17"/>
      <c r="IGU75" s="17"/>
      <c r="IGV75" s="17"/>
      <c r="IGW75" s="17"/>
      <c r="IGX75" s="17"/>
      <c r="IGY75" s="17"/>
      <c r="IGZ75" s="17"/>
      <c r="IHA75" s="17"/>
      <c r="IHB75" s="17"/>
      <c r="IHC75" s="17"/>
      <c r="IHD75" s="17"/>
      <c r="IHE75" s="17"/>
      <c r="IHF75" s="17"/>
      <c r="IHG75" s="17"/>
      <c r="IHH75" s="17"/>
      <c r="IHI75" s="17"/>
      <c r="IHJ75" s="17"/>
      <c r="IHK75" s="17"/>
      <c r="IHL75" s="17"/>
      <c r="IHM75" s="17"/>
      <c r="IHN75" s="17"/>
      <c r="IHO75" s="17"/>
      <c r="IHP75" s="17"/>
      <c r="IHQ75" s="17"/>
      <c r="IHR75" s="17"/>
      <c r="IHS75" s="17"/>
      <c r="IHT75" s="17"/>
      <c r="IHU75" s="17"/>
      <c r="IHV75" s="17"/>
      <c r="IHW75" s="17"/>
      <c r="IHX75" s="17"/>
      <c r="IHY75" s="17"/>
      <c r="IHZ75" s="17"/>
      <c r="IIA75" s="17"/>
      <c r="IIB75" s="17"/>
      <c r="IIC75" s="17"/>
      <c r="IID75" s="17"/>
      <c r="IIE75" s="17"/>
      <c r="IIF75" s="17"/>
      <c r="IIG75" s="17"/>
      <c r="IIH75" s="17"/>
      <c r="III75" s="17"/>
      <c r="IIJ75" s="17"/>
      <c r="IIK75" s="17"/>
      <c r="IIL75" s="17"/>
      <c r="IIM75" s="17"/>
      <c r="IIN75" s="17"/>
      <c r="IIO75" s="17"/>
      <c r="IIP75" s="17"/>
      <c r="IIQ75" s="17"/>
      <c r="IIR75" s="17"/>
      <c r="IIS75" s="17"/>
      <c r="IIT75" s="17"/>
      <c r="IIU75" s="17"/>
      <c r="IIV75" s="17"/>
      <c r="IIW75" s="17"/>
      <c r="IIX75" s="17"/>
      <c r="IIY75" s="17"/>
      <c r="IIZ75" s="17"/>
      <c r="IJA75" s="17"/>
      <c r="IJB75" s="17"/>
      <c r="IJC75" s="17"/>
      <c r="IJD75" s="17"/>
      <c r="IJE75" s="17"/>
      <c r="IJF75" s="17"/>
      <c r="IJG75" s="17"/>
      <c r="IJH75" s="17"/>
      <c r="IJI75" s="17"/>
      <c r="IJJ75" s="17"/>
      <c r="IJK75" s="17"/>
      <c r="IJL75" s="17"/>
      <c r="IJM75" s="17"/>
      <c r="IJN75" s="17"/>
      <c r="IJO75" s="17"/>
      <c r="IJP75" s="17"/>
      <c r="IJQ75" s="17"/>
      <c r="IJR75" s="17"/>
      <c r="IJS75" s="17"/>
      <c r="IJT75" s="17"/>
      <c r="IJU75" s="17"/>
      <c r="IJV75" s="17"/>
      <c r="IJW75" s="17"/>
      <c r="IJX75" s="17"/>
      <c r="IJY75" s="17"/>
      <c r="IJZ75" s="17"/>
      <c r="IKA75" s="17"/>
      <c r="IKB75" s="17"/>
      <c r="IKC75" s="17"/>
      <c r="IKD75" s="17"/>
      <c r="IKE75" s="17"/>
      <c r="IKF75" s="17"/>
      <c r="IKG75" s="17"/>
      <c r="IKH75" s="17"/>
      <c r="IKI75" s="17"/>
      <c r="IKJ75" s="17"/>
      <c r="IKK75" s="17"/>
      <c r="IKL75" s="17"/>
      <c r="IKM75" s="17"/>
      <c r="IKN75" s="17"/>
      <c r="IKO75" s="17"/>
      <c r="IKP75" s="17"/>
      <c r="IKQ75" s="17"/>
      <c r="IKR75" s="17"/>
      <c r="IKS75" s="17"/>
      <c r="IKT75" s="17"/>
      <c r="IKU75" s="17"/>
      <c r="IKV75" s="17"/>
      <c r="IKW75" s="17"/>
      <c r="IKX75" s="17"/>
      <c r="IKY75" s="17"/>
      <c r="IKZ75" s="17"/>
      <c r="ILA75" s="17"/>
      <c r="ILB75" s="17"/>
      <c r="ILC75" s="17"/>
      <c r="ILD75" s="17"/>
      <c r="ILE75" s="17"/>
      <c r="ILF75" s="17"/>
      <c r="ILG75" s="17"/>
      <c r="ILH75" s="17"/>
      <c r="ILI75" s="17"/>
      <c r="ILJ75" s="17"/>
      <c r="ILK75" s="17"/>
      <c r="ILL75" s="17"/>
      <c r="ILM75" s="17"/>
      <c r="ILN75" s="17"/>
      <c r="ILO75" s="17"/>
      <c r="ILP75" s="17"/>
      <c r="ILQ75" s="17"/>
      <c r="ILR75" s="17"/>
      <c r="ILS75" s="17"/>
      <c r="ILT75" s="17"/>
      <c r="ILU75" s="17"/>
      <c r="ILV75" s="17"/>
      <c r="ILW75" s="17"/>
      <c r="ILX75" s="17"/>
      <c r="ILY75" s="17"/>
      <c r="ILZ75" s="17"/>
      <c r="IMA75" s="17"/>
      <c r="IMB75" s="17"/>
      <c r="IMC75" s="17"/>
      <c r="IMD75" s="17"/>
      <c r="IME75" s="17"/>
      <c r="IMF75" s="17"/>
      <c r="IMG75" s="17"/>
      <c r="IMH75" s="17"/>
      <c r="IMI75" s="17"/>
      <c r="IMJ75" s="17"/>
      <c r="IMK75" s="17"/>
      <c r="IML75" s="17"/>
      <c r="IMM75" s="17"/>
      <c r="IMN75" s="17"/>
      <c r="IMO75" s="17"/>
      <c r="IMP75" s="17"/>
      <c r="IMQ75" s="17"/>
      <c r="IMR75" s="17"/>
      <c r="IMS75" s="17"/>
      <c r="IMT75" s="17"/>
      <c r="IMU75" s="17"/>
      <c r="IMV75" s="17"/>
      <c r="IMW75" s="17"/>
      <c r="IMX75" s="17"/>
      <c r="IMY75" s="17"/>
      <c r="IMZ75" s="17"/>
      <c r="INA75" s="17"/>
      <c r="INB75" s="17"/>
      <c r="INC75" s="17"/>
      <c r="IND75" s="17"/>
      <c r="INE75" s="17"/>
      <c r="INF75" s="17"/>
      <c r="ING75" s="17"/>
      <c r="INH75" s="17"/>
      <c r="INI75" s="17"/>
      <c r="INJ75" s="17"/>
      <c r="INK75" s="17"/>
      <c r="INL75" s="17"/>
      <c r="INM75" s="17"/>
      <c r="INN75" s="17"/>
      <c r="INO75" s="17"/>
      <c r="INP75" s="17"/>
      <c r="INQ75" s="17"/>
      <c r="INR75" s="17"/>
      <c r="INS75" s="17"/>
      <c r="INT75" s="17"/>
      <c r="INU75" s="17"/>
      <c r="INV75" s="17"/>
      <c r="INW75" s="17"/>
      <c r="INX75" s="17"/>
      <c r="INY75" s="17"/>
      <c r="INZ75" s="17"/>
      <c r="IOA75" s="17"/>
      <c r="IOB75" s="17"/>
      <c r="IOC75" s="17"/>
      <c r="IOD75" s="17"/>
      <c r="IOE75" s="17"/>
      <c r="IOF75" s="17"/>
      <c r="IOG75" s="17"/>
      <c r="IOH75" s="17"/>
      <c r="IOI75" s="17"/>
      <c r="IOJ75" s="17"/>
      <c r="IOK75" s="17"/>
      <c r="IOL75" s="17"/>
      <c r="IOM75" s="17"/>
      <c r="ION75" s="17"/>
      <c r="IOO75" s="17"/>
      <c r="IOP75" s="17"/>
      <c r="IOQ75" s="17"/>
      <c r="IOR75" s="17"/>
      <c r="IOS75" s="17"/>
      <c r="IOT75" s="17"/>
      <c r="IOU75" s="17"/>
      <c r="IOV75" s="17"/>
      <c r="IOW75" s="17"/>
      <c r="IOX75" s="17"/>
      <c r="IOY75" s="17"/>
      <c r="IOZ75" s="17"/>
      <c r="IPA75" s="17"/>
      <c r="IPB75" s="17"/>
      <c r="IPC75" s="17"/>
      <c r="IPD75" s="17"/>
      <c r="IPE75" s="17"/>
      <c r="IPF75" s="17"/>
      <c r="IPG75" s="17"/>
      <c r="IPH75" s="17"/>
      <c r="IPI75" s="17"/>
      <c r="IPJ75" s="17"/>
      <c r="IPK75" s="17"/>
      <c r="IPL75" s="17"/>
      <c r="IPM75" s="17"/>
      <c r="IPN75" s="17"/>
      <c r="IPO75" s="17"/>
      <c r="IPP75" s="17"/>
      <c r="IPQ75" s="17"/>
      <c r="IPR75" s="17"/>
      <c r="IPS75" s="17"/>
      <c r="IPT75" s="17"/>
      <c r="IPU75" s="17"/>
      <c r="IPV75" s="17"/>
      <c r="IPW75" s="17"/>
      <c r="IPX75" s="17"/>
      <c r="IPY75" s="17"/>
      <c r="IPZ75" s="17"/>
      <c r="IQA75" s="17"/>
      <c r="IQB75" s="17"/>
      <c r="IQC75" s="17"/>
      <c r="IQD75" s="17"/>
      <c r="IQE75" s="17"/>
      <c r="IQF75" s="17"/>
      <c r="IQG75" s="17"/>
      <c r="IQH75" s="17"/>
      <c r="IQI75" s="17"/>
      <c r="IQJ75" s="17"/>
      <c r="IQK75" s="17"/>
      <c r="IQL75" s="17"/>
      <c r="IQM75" s="17"/>
      <c r="IQN75" s="17"/>
      <c r="IQO75" s="17"/>
      <c r="IQP75" s="17"/>
      <c r="IQQ75" s="17"/>
      <c r="IQR75" s="17"/>
      <c r="IQS75" s="17"/>
      <c r="IQT75" s="17"/>
      <c r="IQU75" s="17"/>
      <c r="IQV75" s="17"/>
      <c r="IQW75" s="17"/>
      <c r="IQX75" s="17"/>
      <c r="IQY75" s="17"/>
      <c r="IQZ75" s="17"/>
      <c r="IRA75" s="17"/>
      <c r="IRB75" s="17"/>
      <c r="IRC75" s="17"/>
      <c r="IRD75" s="17"/>
      <c r="IRE75" s="17"/>
      <c r="IRF75" s="17"/>
      <c r="IRG75" s="17"/>
      <c r="IRH75" s="17"/>
      <c r="IRI75" s="17"/>
      <c r="IRJ75" s="17"/>
      <c r="IRK75" s="17"/>
      <c r="IRL75" s="17"/>
      <c r="IRM75" s="17"/>
      <c r="IRN75" s="17"/>
      <c r="IRO75" s="17"/>
      <c r="IRP75" s="17"/>
      <c r="IRQ75" s="17"/>
      <c r="IRR75" s="17"/>
      <c r="IRS75" s="17"/>
      <c r="IRT75" s="17"/>
      <c r="IRU75" s="17"/>
      <c r="IRV75" s="17"/>
      <c r="IRW75" s="17"/>
      <c r="IRX75" s="17"/>
      <c r="IRY75" s="17"/>
      <c r="IRZ75" s="17"/>
      <c r="ISA75" s="17"/>
      <c r="ISB75" s="17"/>
      <c r="ISC75" s="17"/>
      <c r="ISD75" s="17"/>
      <c r="ISE75" s="17"/>
      <c r="ISF75" s="17"/>
      <c r="ISG75" s="17"/>
      <c r="ISH75" s="17"/>
      <c r="ISI75" s="17"/>
      <c r="ISJ75" s="17"/>
      <c r="ISK75" s="17"/>
      <c r="ISL75" s="17"/>
      <c r="ISM75" s="17"/>
      <c r="ISN75" s="17"/>
      <c r="ISO75" s="17"/>
      <c r="ISP75" s="17"/>
      <c r="ISQ75" s="17"/>
      <c r="ISR75" s="17"/>
      <c r="ISS75" s="17"/>
      <c r="IST75" s="17"/>
      <c r="ISU75" s="17"/>
      <c r="ISV75" s="17"/>
      <c r="ISW75" s="17"/>
      <c r="ISX75" s="17"/>
      <c r="ISY75" s="17"/>
      <c r="ISZ75" s="17"/>
      <c r="ITA75" s="17"/>
      <c r="ITB75" s="17"/>
      <c r="ITC75" s="17"/>
      <c r="ITD75" s="17"/>
      <c r="ITE75" s="17"/>
      <c r="ITF75" s="17"/>
      <c r="ITG75" s="17"/>
      <c r="ITH75" s="17"/>
      <c r="ITI75" s="17"/>
      <c r="ITJ75" s="17"/>
      <c r="ITK75" s="17"/>
      <c r="ITL75" s="17"/>
      <c r="ITM75" s="17"/>
      <c r="ITN75" s="17"/>
      <c r="ITO75" s="17"/>
      <c r="ITP75" s="17"/>
      <c r="ITQ75" s="17"/>
      <c r="ITR75" s="17"/>
      <c r="ITS75" s="17"/>
      <c r="ITT75" s="17"/>
      <c r="ITU75" s="17"/>
      <c r="ITV75" s="17"/>
      <c r="ITW75" s="17"/>
      <c r="ITX75" s="17"/>
      <c r="ITY75" s="17"/>
      <c r="ITZ75" s="17"/>
      <c r="IUA75" s="17"/>
      <c r="IUB75" s="17"/>
      <c r="IUC75" s="17"/>
      <c r="IUD75" s="17"/>
      <c r="IUE75" s="17"/>
      <c r="IUF75" s="17"/>
      <c r="IUG75" s="17"/>
      <c r="IUH75" s="17"/>
      <c r="IUI75" s="17"/>
      <c r="IUJ75" s="17"/>
      <c r="IUK75" s="17"/>
      <c r="IUL75" s="17"/>
      <c r="IUM75" s="17"/>
      <c r="IUN75" s="17"/>
      <c r="IUO75" s="17"/>
      <c r="IUP75" s="17"/>
      <c r="IUQ75" s="17"/>
      <c r="IUR75" s="17"/>
      <c r="IUS75" s="17"/>
      <c r="IUT75" s="17"/>
      <c r="IUU75" s="17"/>
      <c r="IUV75" s="17"/>
      <c r="IUW75" s="17"/>
      <c r="IUX75" s="17"/>
      <c r="IUY75" s="17"/>
      <c r="IUZ75" s="17"/>
      <c r="IVA75" s="17"/>
      <c r="IVB75" s="17"/>
      <c r="IVC75" s="17"/>
      <c r="IVD75" s="17"/>
      <c r="IVE75" s="17"/>
      <c r="IVF75" s="17"/>
      <c r="IVG75" s="17"/>
      <c r="IVH75" s="17"/>
      <c r="IVI75" s="17"/>
      <c r="IVJ75" s="17"/>
      <c r="IVK75" s="17"/>
      <c r="IVL75" s="17"/>
      <c r="IVM75" s="17"/>
      <c r="IVN75" s="17"/>
      <c r="IVO75" s="17"/>
      <c r="IVP75" s="17"/>
      <c r="IVQ75" s="17"/>
      <c r="IVR75" s="17"/>
      <c r="IVS75" s="17"/>
      <c r="IVT75" s="17"/>
      <c r="IVU75" s="17"/>
      <c r="IVV75" s="17"/>
      <c r="IVW75" s="17"/>
      <c r="IVX75" s="17"/>
      <c r="IVY75" s="17"/>
      <c r="IVZ75" s="17"/>
      <c r="IWA75" s="17"/>
      <c r="IWB75" s="17"/>
      <c r="IWC75" s="17"/>
      <c r="IWD75" s="17"/>
      <c r="IWE75" s="17"/>
      <c r="IWF75" s="17"/>
      <c r="IWG75" s="17"/>
      <c r="IWH75" s="17"/>
      <c r="IWI75" s="17"/>
      <c r="IWJ75" s="17"/>
      <c r="IWK75" s="17"/>
      <c r="IWL75" s="17"/>
      <c r="IWM75" s="17"/>
      <c r="IWN75" s="17"/>
      <c r="IWO75" s="17"/>
      <c r="IWP75" s="17"/>
      <c r="IWQ75" s="17"/>
      <c r="IWR75" s="17"/>
      <c r="IWS75" s="17"/>
      <c r="IWT75" s="17"/>
      <c r="IWU75" s="17"/>
      <c r="IWV75" s="17"/>
      <c r="IWW75" s="17"/>
      <c r="IWX75" s="17"/>
      <c r="IWY75" s="17"/>
      <c r="IWZ75" s="17"/>
      <c r="IXA75" s="17"/>
      <c r="IXB75" s="17"/>
      <c r="IXC75" s="17"/>
      <c r="IXD75" s="17"/>
      <c r="IXE75" s="17"/>
      <c r="IXF75" s="17"/>
      <c r="IXG75" s="17"/>
      <c r="IXH75" s="17"/>
      <c r="IXI75" s="17"/>
      <c r="IXJ75" s="17"/>
      <c r="IXK75" s="17"/>
      <c r="IXL75" s="17"/>
      <c r="IXM75" s="17"/>
      <c r="IXN75" s="17"/>
      <c r="IXO75" s="17"/>
      <c r="IXP75" s="17"/>
      <c r="IXQ75" s="17"/>
      <c r="IXR75" s="17"/>
      <c r="IXS75" s="17"/>
      <c r="IXT75" s="17"/>
      <c r="IXU75" s="17"/>
      <c r="IXV75" s="17"/>
      <c r="IXW75" s="17"/>
      <c r="IXX75" s="17"/>
      <c r="IXY75" s="17"/>
      <c r="IXZ75" s="17"/>
      <c r="IYA75" s="17"/>
      <c r="IYB75" s="17"/>
      <c r="IYC75" s="17"/>
      <c r="IYD75" s="17"/>
      <c r="IYE75" s="17"/>
      <c r="IYF75" s="17"/>
      <c r="IYG75" s="17"/>
      <c r="IYH75" s="17"/>
      <c r="IYI75" s="17"/>
      <c r="IYJ75" s="17"/>
      <c r="IYK75" s="17"/>
      <c r="IYL75" s="17"/>
      <c r="IYM75" s="17"/>
      <c r="IYN75" s="17"/>
      <c r="IYO75" s="17"/>
      <c r="IYP75" s="17"/>
      <c r="IYQ75" s="17"/>
      <c r="IYR75" s="17"/>
      <c r="IYS75" s="17"/>
      <c r="IYT75" s="17"/>
      <c r="IYU75" s="17"/>
      <c r="IYV75" s="17"/>
      <c r="IYW75" s="17"/>
      <c r="IYX75" s="17"/>
      <c r="IYY75" s="17"/>
      <c r="IYZ75" s="17"/>
      <c r="IZA75" s="17"/>
      <c r="IZB75" s="17"/>
      <c r="IZC75" s="17"/>
      <c r="IZD75" s="17"/>
      <c r="IZE75" s="17"/>
      <c r="IZF75" s="17"/>
      <c r="IZG75" s="17"/>
      <c r="IZH75" s="17"/>
      <c r="IZI75" s="17"/>
      <c r="IZJ75" s="17"/>
      <c r="IZK75" s="17"/>
      <c r="IZL75" s="17"/>
      <c r="IZM75" s="17"/>
      <c r="IZN75" s="17"/>
      <c r="IZO75" s="17"/>
      <c r="IZP75" s="17"/>
      <c r="IZQ75" s="17"/>
      <c r="IZR75" s="17"/>
      <c r="IZS75" s="17"/>
      <c r="IZT75" s="17"/>
      <c r="IZU75" s="17"/>
      <c r="IZV75" s="17"/>
      <c r="IZW75" s="17"/>
      <c r="IZX75" s="17"/>
      <c r="IZY75" s="17"/>
      <c r="IZZ75" s="17"/>
      <c r="JAA75" s="17"/>
      <c r="JAB75" s="17"/>
      <c r="JAC75" s="17"/>
      <c r="JAD75" s="17"/>
      <c r="JAE75" s="17"/>
      <c r="JAF75" s="17"/>
      <c r="JAG75" s="17"/>
      <c r="JAH75" s="17"/>
      <c r="JAI75" s="17"/>
      <c r="JAJ75" s="17"/>
      <c r="JAK75" s="17"/>
      <c r="JAL75" s="17"/>
      <c r="JAM75" s="17"/>
      <c r="JAN75" s="17"/>
      <c r="JAO75" s="17"/>
      <c r="JAP75" s="17"/>
      <c r="JAQ75" s="17"/>
      <c r="JAR75" s="17"/>
      <c r="JAS75" s="17"/>
      <c r="JAT75" s="17"/>
      <c r="JAU75" s="17"/>
      <c r="JAV75" s="17"/>
      <c r="JAW75" s="17"/>
      <c r="JAX75" s="17"/>
      <c r="JAY75" s="17"/>
      <c r="JAZ75" s="17"/>
      <c r="JBA75" s="17"/>
      <c r="JBB75" s="17"/>
      <c r="JBC75" s="17"/>
      <c r="JBD75" s="17"/>
      <c r="JBE75" s="17"/>
      <c r="JBF75" s="17"/>
      <c r="JBG75" s="17"/>
      <c r="JBH75" s="17"/>
      <c r="JBI75" s="17"/>
      <c r="JBJ75" s="17"/>
      <c r="JBK75" s="17"/>
      <c r="JBL75" s="17"/>
      <c r="JBM75" s="17"/>
      <c r="JBN75" s="17"/>
      <c r="JBO75" s="17"/>
      <c r="JBP75" s="17"/>
      <c r="JBQ75" s="17"/>
      <c r="JBR75" s="17"/>
      <c r="JBS75" s="17"/>
      <c r="JBT75" s="17"/>
      <c r="JBU75" s="17"/>
      <c r="JBV75" s="17"/>
      <c r="JBW75" s="17"/>
      <c r="JBX75" s="17"/>
      <c r="JBY75" s="17"/>
      <c r="JBZ75" s="17"/>
      <c r="JCA75" s="17"/>
      <c r="JCB75" s="17"/>
      <c r="JCC75" s="17"/>
      <c r="JCD75" s="17"/>
      <c r="JCE75" s="17"/>
      <c r="JCF75" s="17"/>
      <c r="JCG75" s="17"/>
      <c r="JCH75" s="17"/>
      <c r="JCI75" s="17"/>
      <c r="JCJ75" s="17"/>
      <c r="JCK75" s="17"/>
      <c r="JCL75" s="17"/>
      <c r="JCM75" s="17"/>
      <c r="JCN75" s="17"/>
      <c r="JCO75" s="17"/>
      <c r="JCP75" s="17"/>
      <c r="JCQ75" s="17"/>
      <c r="JCR75" s="17"/>
      <c r="JCS75" s="17"/>
      <c r="JCT75" s="17"/>
      <c r="JCU75" s="17"/>
      <c r="JCV75" s="17"/>
      <c r="JCW75" s="17"/>
      <c r="JCX75" s="17"/>
      <c r="JCY75" s="17"/>
      <c r="JCZ75" s="17"/>
      <c r="JDA75" s="17"/>
      <c r="JDB75" s="17"/>
      <c r="JDC75" s="17"/>
      <c r="JDD75" s="17"/>
      <c r="JDE75" s="17"/>
      <c r="JDF75" s="17"/>
      <c r="JDG75" s="17"/>
      <c r="JDH75" s="17"/>
      <c r="JDI75" s="17"/>
      <c r="JDJ75" s="17"/>
      <c r="JDK75" s="17"/>
      <c r="JDL75" s="17"/>
      <c r="JDM75" s="17"/>
      <c r="JDN75" s="17"/>
      <c r="JDO75" s="17"/>
      <c r="JDP75" s="17"/>
      <c r="JDQ75" s="17"/>
      <c r="JDR75" s="17"/>
      <c r="JDS75" s="17"/>
      <c r="JDT75" s="17"/>
      <c r="JDU75" s="17"/>
      <c r="JDV75" s="17"/>
      <c r="JDW75" s="17"/>
      <c r="JDX75" s="17"/>
      <c r="JDY75" s="17"/>
      <c r="JDZ75" s="17"/>
      <c r="JEA75" s="17"/>
      <c r="JEB75" s="17"/>
      <c r="JEC75" s="17"/>
      <c r="JED75" s="17"/>
      <c r="JEE75" s="17"/>
      <c r="JEF75" s="17"/>
      <c r="JEG75" s="17"/>
      <c r="JEH75" s="17"/>
      <c r="JEI75" s="17"/>
      <c r="JEJ75" s="17"/>
      <c r="JEK75" s="17"/>
      <c r="JEL75" s="17"/>
      <c r="JEM75" s="17"/>
      <c r="JEN75" s="17"/>
      <c r="JEO75" s="17"/>
      <c r="JEP75" s="17"/>
      <c r="JEQ75" s="17"/>
      <c r="JER75" s="17"/>
      <c r="JES75" s="17"/>
      <c r="JET75" s="17"/>
      <c r="JEU75" s="17"/>
      <c r="JEV75" s="17"/>
      <c r="JEW75" s="17"/>
      <c r="JEX75" s="17"/>
      <c r="JEY75" s="17"/>
      <c r="JEZ75" s="17"/>
      <c r="JFA75" s="17"/>
      <c r="JFB75" s="17"/>
      <c r="JFC75" s="17"/>
      <c r="JFD75" s="17"/>
      <c r="JFE75" s="17"/>
      <c r="JFF75" s="17"/>
      <c r="JFG75" s="17"/>
      <c r="JFH75" s="17"/>
      <c r="JFI75" s="17"/>
      <c r="JFJ75" s="17"/>
      <c r="JFK75" s="17"/>
      <c r="JFL75" s="17"/>
      <c r="JFM75" s="17"/>
      <c r="JFN75" s="17"/>
      <c r="JFO75" s="17"/>
      <c r="JFP75" s="17"/>
      <c r="JFQ75" s="17"/>
      <c r="JFR75" s="17"/>
      <c r="JFS75" s="17"/>
      <c r="JFT75" s="17"/>
      <c r="JFU75" s="17"/>
      <c r="JFV75" s="17"/>
      <c r="JFW75" s="17"/>
      <c r="JFX75" s="17"/>
      <c r="JFY75" s="17"/>
      <c r="JFZ75" s="17"/>
      <c r="JGA75" s="17"/>
      <c r="JGB75" s="17"/>
      <c r="JGC75" s="17"/>
      <c r="JGD75" s="17"/>
      <c r="JGE75" s="17"/>
      <c r="JGF75" s="17"/>
      <c r="JGG75" s="17"/>
      <c r="JGH75" s="17"/>
      <c r="JGI75" s="17"/>
      <c r="JGJ75" s="17"/>
      <c r="JGK75" s="17"/>
      <c r="JGL75" s="17"/>
      <c r="JGM75" s="17"/>
      <c r="JGN75" s="17"/>
      <c r="JGO75" s="17"/>
      <c r="JGP75" s="17"/>
      <c r="JGQ75" s="17"/>
      <c r="JGR75" s="17"/>
      <c r="JGS75" s="17"/>
      <c r="JGT75" s="17"/>
      <c r="JGU75" s="17"/>
      <c r="JGV75" s="17"/>
      <c r="JGW75" s="17"/>
      <c r="JGX75" s="17"/>
      <c r="JGY75" s="17"/>
      <c r="JGZ75" s="17"/>
      <c r="JHA75" s="17"/>
      <c r="JHB75" s="17"/>
      <c r="JHC75" s="17"/>
      <c r="JHD75" s="17"/>
      <c r="JHE75" s="17"/>
      <c r="JHF75" s="17"/>
      <c r="JHG75" s="17"/>
      <c r="JHH75" s="17"/>
      <c r="JHI75" s="17"/>
      <c r="JHJ75" s="17"/>
      <c r="JHK75" s="17"/>
      <c r="JHL75" s="17"/>
      <c r="JHM75" s="17"/>
      <c r="JHN75" s="17"/>
      <c r="JHO75" s="17"/>
      <c r="JHP75" s="17"/>
      <c r="JHQ75" s="17"/>
      <c r="JHR75" s="17"/>
      <c r="JHS75" s="17"/>
      <c r="JHT75" s="17"/>
      <c r="JHU75" s="17"/>
      <c r="JHV75" s="17"/>
      <c r="JHW75" s="17"/>
      <c r="JHX75" s="17"/>
      <c r="JHY75" s="17"/>
      <c r="JHZ75" s="17"/>
      <c r="JIA75" s="17"/>
      <c r="JIB75" s="17"/>
      <c r="JIC75" s="17"/>
      <c r="JID75" s="17"/>
      <c r="JIE75" s="17"/>
      <c r="JIF75" s="17"/>
      <c r="JIG75" s="17"/>
      <c r="JIH75" s="17"/>
      <c r="JII75" s="17"/>
      <c r="JIJ75" s="17"/>
      <c r="JIK75" s="17"/>
      <c r="JIL75" s="17"/>
      <c r="JIM75" s="17"/>
      <c r="JIN75" s="17"/>
      <c r="JIO75" s="17"/>
      <c r="JIP75" s="17"/>
      <c r="JIQ75" s="17"/>
      <c r="JIR75" s="17"/>
      <c r="JIS75" s="17"/>
      <c r="JIT75" s="17"/>
      <c r="JIU75" s="17"/>
      <c r="JIV75" s="17"/>
      <c r="JIW75" s="17"/>
      <c r="JIX75" s="17"/>
      <c r="JIY75" s="17"/>
      <c r="JIZ75" s="17"/>
      <c r="JJA75" s="17"/>
      <c r="JJB75" s="17"/>
      <c r="JJC75" s="17"/>
      <c r="JJD75" s="17"/>
      <c r="JJE75" s="17"/>
      <c r="JJF75" s="17"/>
      <c r="JJG75" s="17"/>
      <c r="JJH75" s="17"/>
      <c r="JJI75" s="17"/>
      <c r="JJJ75" s="17"/>
      <c r="JJK75" s="17"/>
      <c r="JJL75" s="17"/>
      <c r="JJM75" s="17"/>
      <c r="JJN75" s="17"/>
      <c r="JJO75" s="17"/>
      <c r="JJP75" s="17"/>
      <c r="JJQ75" s="17"/>
      <c r="JJR75" s="17"/>
      <c r="JJS75" s="17"/>
      <c r="JJT75" s="17"/>
      <c r="JJU75" s="17"/>
      <c r="JJV75" s="17"/>
      <c r="JJW75" s="17"/>
      <c r="JJX75" s="17"/>
      <c r="JJY75" s="17"/>
      <c r="JJZ75" s="17"/>
      <c r="JKA75" s="17"/>
      <c r="JKB75" s="17"/>
      <c r="JKC75" s="17"/>
      <c r="JKD75" s="17"/>
      <c r="JKE75" s="17"/>
      <c r="JKF75" s="17"/>
      <c r="JKG75" s="17"/>
      <c r="JKH75" s="17"/>
      <c r="JKI75" s="17"/>
      <c r="JKJ75" s="17"/>
      <c r="JKK75" s="17"/>
      <c r="JKL75" s="17"/>
      <c r="JKM75" s="17"/>
      <c r="JKN75" s="17"/>
      <c r="JKO75" s="17"/>
      <c r="JKP75" s="17"/>
      <c r="JKQ75" s="17"/>
      <c r="JKR75" s="17"/>
      <c r="JKS75" s="17"/>
      <c r="JKT75" s="17"/>
      <c r="JKU75" s="17"/>
      <c r="JKV75" s="17"/>
      <c r="JKW75" s="17"/>
      <c r="JKX75" s="17"/>
      <c r="JKY75" s="17"/>
      <c r="JKZ75" s="17"/>
      <c r="JLA75" s="17"/>
      <c r="JLB75" s="17"/>
      <c r="JLC75" s="17"/>
      <c r="JLD75" s="17"/>
      <c r="JLE75" s="17"/>
      <c r="JLF75" s="17"/>
      <c r="JLG75" s="17"/>
      <c r="JLH75" s="17"/>
      <c r="JLI75" s="17"/>
      <c r="JLJ75" s="17"/>
      <c r="JLK75" s="17"/>
      <c r="JLL75" s="17"/>
      <c r="JLM75" s="17"/>
      <c r="JLN75" s="17"/>
      <c r="JLO75" s="17"/>
      <c r="JLP75" s="17"/>
      <c r="JLQ75" s="17"/>
      <c r="JLR75" s="17"/>
      <c r="JLS75" s="17"/>
      <c r="JLT75" s="17"/>
      <c r="JLU75" s="17"/>
      <c r="JLV75" s="17"/>
      <c r="JLW75" s="17"/>
      <c r="JLX75" s="17"/>
      <c r="JLY75" s="17"/>
      <c r="JLZ75" s="17"/>
      <c r="JMA75" s="17"/>
      <c r="JMB75" s="17"/>
      <c r="JMC75" s="17"/>
      <c r="JMD75" s="17"/>
      <c r="JME75" s="17"/>
      <c r="JMF75" s="17"/>
      <c r="JMG75" s="17"/>
      <c r="JMH75" s="17"/>
      <c r="JMI75" s="17"/>
      <c r="JMJ75" s="17"/>
      <c r="JMK75" s="17"/>
      <c r="JML75" s="17"/>
      <c r="JMM75" s="17"/>
      <c r="JMN75" s="17"/>
      <c r="JMO75" s="17"/>
      <c r="JMP75" s="17"/>
      <c r="JMQ75" s="17"/>
      <c r="JMR75" s="17"/>
      <c r="JMS75" s="17"/>
      <c r="JMT75" s="17"/>
      <c r="JMU75" s="17"/>
      <c r="JMV75" s="17"/>
      <c r="JMW75" s="17"/>
      <c r="JMX75" s="17"/>
      <c r="JMY75" s="17"/>
      <c r="JMZ75" s="17"/>
      <c r="JNA75" s="17"/>
      <c r="JNB75" s="17"/>
      <c r="JNC75" s="17"/>
      <c r="JND75" s="17"/>
      <c r="JNE75" s="17"/>
      <c r="JNF75" s="17"/>
      <c r="JNG75" s="17"/>
      <c r="JNH75" s="17"/>
      <c r="JNI75" s="17"/>
      <c r="JNJ75" s="17"/>
      <c r="JNK75" s="17"/>
      <c r="JNL75" s="17"/>
      <c r="JNM75" s="17"/>
      <c r="JNN75" s="17"/>
      <c r="JNO75" s="17"/>
      <c r="JNP75" s="17"/>
      <c r="JNQ75" s="17"/>
      <c r="JNR75" s="17"/>
      <c r="JNS75" s="17"/>
      <c r="JNT75" s="17"/>
      <c r="JNU75" s="17"/>
      <c r="JNV75" s="17"/>
      <c r="JNW75" s="17"/>
      <c r="JNX75" s="17"/>
      <c r="JNY75" s="17"/>
      <c r="JNZ75" s="17"/>
      <c r="JOA75" s="17"/>
      <c r="JOB75" s="17"/>
      <c r="JOC75" s="17"/>
      <c r="JOD75" s="17"/>
      <c r="JOE75" s="17"/>
      <c r="JOF75" s="17"/>
      <c r="JOG75" s="17"/>
      <c r="JOH75" s="17"/>
      <c r="JOI75" s="17"/>
      <c r="JOJ75" s="17"/>
      <c r="JOK75" s="17"/>
      <c r="JOL75" s="17"/>
      <c r="JOM75" s="17"/>
      <c r="JON75" s="17"/>
      <c r="JOO75" s="17"/>
      <c r="JOP75" s="17"/>
      <c r="JOQ75" s="17"/>
      <c r="JOR75" s="17"/>
      <c r="JOS75" s="17"/>
      <c r="JOT75" s="17"/>
      <c r="JOU75" s="17"/>
      <c r="JOV75" s="17"/>
      <c r="JOW75" s="17"/>
      <c r="JOX75" s="17"/>
      <c r="JOY75" s="17"/>
      <c r="JOZ75" s="17"/>
      <c r="JPA75" s="17"/>
      <c r="JPB75" s="17"/>
      <c r="JPC75" s="17"/>
      <c r="JPD75" s="17"/>
      <c r="JPE75" s="17"/>
      <c r="JPF75" s="17"/>
      <c r="JPG75" s="17"/>
      <c r="JPH75" s="17"/>
      <c r="JPI75" s="17"/>
      <c r="JPJ75" s="17"/>
      <c r="JPK75" s="17"/>
      <c r="JPL75" s="17"/>
      <c r="JPM75" s="17"/>
      <c r="JPN75" s="17"/>
      <c r="JPO75" s="17"/>
      <c r="JPP75" s="17"/>
      <c r="JPQ75" s="17"/>
      <c r="JPR75" s="17"/>
      <c r="JPS75" s="17"/>
      <c r="JPT75" s="17"/>
      <c r="JPU75" s="17"/>
      <c r="JPV75" s="17"/>
      <c r="JPW75" s="17"/>
      <c r="JPX75" s="17"/>
      <c r="JPY75" s="17"/>
      <c r="JPZ75" s="17"/>
      <c r="JQA75" s="17"/>
      <c r="JQB75" s="17"/>
      <c r="JQC75" s="17"/>
      <c r="JQD75" s="17"/>
      <c r="JQE75" s="17"/>
      <c r="JQF75" s="17"/>
      <c r="JQG75" s="17"/>
      <c r="JQH75" s="17"/>
      <c r="JQI75" s="17"/>
      <c r="JQJ75" s="17"/>
      <c r="JQK75" s="17"/>
      <c r="JQL75" s="17"/>
      <c r="JQM75" s="17"/>
      <c r="JQN75" s="17"/>
      <c r="JQO75" s="17"/>
      <c r="JQP75" s="17"/>
      <c r="JQQ75" s="17"/>
      <c r="JQR75" s="17"/>
      <c r="JQS75" s="17"/>
      <c r="JQT75" s="17"/>
      <c r="JQU75" s="17"/>
      <c r="JQV75" s="17"/>
      <c r="JQW75" s="17"/>
      <c r="JQX75" s="17"/>
      <c r="JQY75" s="17"/>
      <c r="JQZ75" s="17"/>
      <c r="JRA75" s="17"/>
      <c r="JRB75" s="17"/>
      <c r="JRC75" s="17"/>
      <c r="JRD75" s="17"/>
      <c r="JRE75" s="17"/>
      <c r="JRF75" s="17"/>
      <c r="JRG75" s="17"/>
      <c r="JRH75" s="17"/>
      <c r="JRI75" s="17"/>
      <c r="JRJ75" s="17"/>
      <c r="JRK75" s="17"/>
      <c r="JRL75" s="17"/>
      <c r="JRM75" s="17"/>
      <c r="JRN75" s="17"/>
      <c r="JRO75" s="17"/>
      <c r="JRP75" s="17"/>
      <c r="JRQ75" s="17"/>
      <c r="JRR75" s="17"/>
      <c r="JRS75" s="17"/>
      <c r="JRT75" s="17"/>
      <c r="JRU75" s="17"/>
      <c r="JRV75" s="17"/>
      <c r="JRW75" s="17"/>
      <c r="JRX75" s="17"/>
      <c r="JRY75" s="17"/>
      <c r="JRZ75" s="17"/>
      <c r="JSA75" s="17"/>
      <c r="JSB75" s="17"/>
      <c r="JSC75" s="17"/>
      <c r="JSD75" s="17"/>
      <c r="JSE75" s="17"/>
      <c r="JSF75" s="17"/>
      <c r="JSG75" s="17"/>
      <c r="JSH75" s="17"/>
      <c r="JSI75" s="17"/>
      <c r="JSJ75" s="17"/>
      <c r="JSK75" s="17"/>
      <c r="JSL75" s="17"/>
      <c r="JSM75" s="17"/>
      <c r="JSN75" s="17"/>
      <c r="JSO75" s="17"/>
      <c r="JSP75" s="17"/>
      <c r="JSQ75" s="17"/>
      <c r="JSR75" s="17"/>
      <c r="JSS75" s="17"/>
      <c r="JST75" s="17"/>
      <c r="JSU75" s="17"/>
      <c r="JSV75" s="17"/>
      <c r="JSW75" s="17"/>
      <c r="JSX75" s="17"/>
      <c r="JSY75" s="17"/>
      <c r="JSZ75" s="17"/>
      <c r="JTA75" s="17"/>
      <c r="JTB75" s="17"/>
      <c r="JTC75" s="17"/>
      <c r="JTD75" s="17"/>
      <c r="JTE75" s="17"/>
      <c r="JTF75" s="17"/>
      <c r="JTG75" s="17"/>
      <c r="JTH75" s="17"/>
      <c r="JTI75" s="17"/>
      <c r="JTJ75" s="17"/>
      <c r="JTK75" s="17"/>
      <c r="JTL75" s="17"/>
      <c r="JTM75" s="17"/>
      <c r="JTN75" s="17"/>
      <c r="JTO75" s="17"/>
      <c r="JTP75" s="17"/>
      <c r="JTQ75" s="17"/>
      <c r="JTR75" s="17"/>
      <c r="JTS75" s="17"/>
      <c r="JTT75" s="17"/>
      <c r="JTU75" s="17"/>
      <c r="JTV75" s="17"/>
      <c r="JTW75" s="17"/>
      <c r="JTX75" s="17"/>
      <c r="JTY75" s="17"/>
      <c r="JTZ75" s="17"/>
      <c r="JUA75" s="17"/>
      <c r="JUB75" s="17"/>
      <c r="JUC75" s="17"/>
      <c r="JUD75" s="17"/>
      <c r="JUE75" s="17"/>
      <c r="JUF75" s="17"/>
      <c r="JUG75" s="17"/>
      <c r="JUH75" s="17"/>
      <c r="JUI75" s="17"/>
      <c r="JUJ75" s="17"/>
      <c r="JUK75" s="17"/>
      <c r="JUL75" s="17"/>
      <c r="JUM75" s="17"/>
      <c r="JUN75" s="17"/>
      <c r="JUO75" s="17"/>
      <c r="JUP75" s="17"/>
      <c r="JUQ75" s="17"/>
      <c r="JUR75" s="17"/>
      <c r="JUS75" s="17"/>
      <c r="JUT75" s="17"/>
      <c r="JUU75" s="17"/>
      <c r="JUV75" s="17"/>
      <c r="JUW75" s="17"/>
      <c r="JUX75" s="17"/>
      <c r="JUY75" s="17"/>
      <c r="JUZ75" s="17"/>
      <c r="JVA75" s="17"/>
      <c r="JVB75" s="17"/>
      <c r="JVC75" s="17"/>
      <c r="JVD75" s="17"/>
      <c r="JVE75" s="17"/>
      <c r="JVF75" s="17"/>
      <c r="JVG75" s="17"/>
      <c r="JVH75" s="17"/>
      <c r="JVI75" s="17"/>
      <c r="JVJ75" s="17"/>
      <c r="JVK75" s="17"/>
      <c r="JVL75" s="17"/>
      <c r="JVM75" s="17"/>
      <c r="JVN75" s="17"/>
      <c r="JVO75" s="17"/>
      <c r="JVP75" s="17"/>
      <c r="JVQ75" s="17"/>
      <c r="JVR75" s="17"/>
      <c r="JVS75" s="17"/>
      <c r="JVT75" s="17"/>
      <c r="JVU75" s="17"/>
      <c r="JVV75" s="17"/>
      <c r="JVW75" s="17"/>
      <c r="JVX75" s="17"/>
      <c r="JVY75" s="17"/>
      <c r="JVZ75" s="17"/>
      <c r="JWA75" s="17"/>
      <c r="JWB75" s="17"/>
      <c r="JWC75" s="17"/>
      <c r="JWD75" s="17"/>
      <c r="JWE75" s="17"/>
      <c r="JWF75" s="17"/>
      <c r="JWG75" s="17"/>
      <c r="JWH75" s="17"/>
      <c r="JWI75" s="17"/>
      <c r="JWJ75" s="17"/>
      <c r="JWK75" s="17"/>
      <c r="JWL75" s="17"/>
      <c r="JWM75" s="17"/>
      <c r="JWN75" s="17"/>
      <c r="JWO75" s="17"/>
      <c r="JWP75" s="17"/>
      <c r="JWQ75" s="17"/>
      <c r="JWR75" s="17"/>
      <c r="JWS75" s="17"/>
      <c r="JWT75" s="17"/>
      <c r="JWU75" s="17"/>
      <c r="JWV75" s="17"/>
      <c r="JWW75" s="17"/>
      <c r="JWX75" s="17"/>
      <c r="JWY75" s="17"/>
      <c r="JWZ75" s="17"/>
      <c r="JXA75" s="17"/>
      <c r="JXB75" s="17"/>
      <c r="JXC75" s="17"/>
      <c r="JXD75" s="17"/>
      <c r="JXE75" s="17"/>
      <c r="JXF75" s="17"/>
      <c r="JXG75" s="17"/>
      <c r="JXH75" s="17"/>
      <c r="JXI75" s="17"/>
      <c r="JXJ75" s="17"/>
      <c r="JXK75" s="17"/>
      <c r="JXL75" s="17"/>
      <c r="JXM75" s="17"/>
      <c r="JXN75" s="17"/>
      <c r="JXO75" s="17"/>
      <c r="JXP75" s="17"/>
      <c r="JXQ75" s="17"/>
      <c r="JXR75" s="17"/>
      <c r="JXS75" s="17"/>
      <c r="JXT75" s="17"/>
      <c r="JXU75" s="17"/>
      <c r="JXV75" s="17"/>
      <c r="JXW75" s="17"/>
      <c r="JXX75" s="17"/>
      <c r="JXY75" s="17"/>
      <c r="JXZ75" s="17"/>
      <c r="JYA75" s="17"/>
      <c r="JYB75" s="17"/>
      <c r="JYC75" s="17"/>
      <c r="JYD75" s="17"/>
      <c r="JYE75" s="17"/>
      <c r="JYF75" s="17"/>
      <c r="JYG75" s="17"/>
      <c r="JYH75" s="17"/>
      <c r="JYI75" s="17"/>
      <c r="JYJ75" s="17"/>
      <c r="JYK75" s="17"/>
      <c r="JYL75" s="17"/>
      <c r="JYM75" s="17"/>
      <c r="JYN75" s="17"/>
      <c r="JYO75" s="17"/>
      <c r="JYP75" s="17"/>
      <c r="JYQ75" s="17"/>
      <c r="JYR75" s="17"/>
      <c r="JYS75" s="17"/>
      <c r="JYT75" s="17"/>
      <c r="JYU75" s="17"/>
      <c r="JYV75" s="17"/>
      <c r="JYW75" s="17"/>
      <c r="JYX75" s="17"/>
      <c r="JYY75" s="17"/>
      <c r="JYZ75" s="17"/>
      <c r="JZA75" s="17"/>
      <c r="JZB75" s="17"/>
      <c r="JZC75" s="17"/>
      <c r="JZD75" s="17"/>
      <c r="JZE75" s="17"/>
      <c r="JZF75" s="17"/>
      <c r="JZG75" s="17"/>
      <c r="JZH75" s="17"/>
      <c r="JZI75" s="17"/>
      <c r="JZJ75" s="17"/>
      <c r="JZK75" s="17"/>
      <c r="JZL75" s="17"/>
      <c r="JZM75" s="17"/>
      <c r="JZN75" s="17"/>
      <c r="JZO75" s="17"/>
      <c r="JZP75" s="17"/>
      <c r="JZQ75" s="17"/>
      <c r="JZR75" s="17"/>
      <c r="JZS75" s="17"/>
      <c r="JZT75" s="17"/>
      <c r="JZU75" s="17"/>
      <c r="JZV75" s="17"/>
      <c r="JZW75" s="17"/>
      <c r="JZX75" s="17"/>
      <c r="JZY75" s="17"/>
      <c r="JZZ75" s="17"/>
      <c r="KAA75" s="17"/>
      <c r="KAB75" s="17"/>
      <c r="KAC75" s="17"/>
      <c r="KAD75" s="17"/>
      <c r="KAE75" s="17"/>
      <c r="KAF75" s="17"/>
      <c r="KAG75" s="17"/>
      <c r="KAH75" s="17"/>
      <c r="KAI75" s="17"/>
      <c r="KAJ75" s="17"/>
      <c r="KAK75" s="17"/>
      <c r="KAL75" s="17"/>
      <c r="KAM75" s="17"/>
      <c r="KAN75" s="17"/>
      <c r="KAO75" s="17"/>
      <c r="KAP75" s="17"/>
      <c r="KAQ75" s="17"/>
      <c r="KAR75" s="17"/>
      <c r="KAS75" s="17"/>
      <c r="KAT75" s="17"/>
      <c r="KAU75" s="17"/>
      <c r="KAV75" s="17"/>
      <c r="KAW75" s="17"/>
      <c r="KAX75" s="17"/>
      <c r="KAY75" s="17"/>
      <c r="KAZ75" s="17"/>
      <c r="KBA75" s="17"/>
      <c r="KBB75" s="17"/>
      <c r="KBC75" s="17"/>
      <c r="KBD75" s="17"/>
      <c r="KBE75" s="17"/>
      <c r="KBF75" s="17"/>
      <c r="KBG75" s="17"/>
      <c r="KBH75" s="17"/>
      <c r="KBI75" s="17"/>
      <c r="KBJ75" s="17"/>
      <c r="KBK75" s="17"/>
      <c r="KBL75" s="17"/>
      <c r="KBM75" s="17"/>
      <c r="KBN75" s="17"/>
      <c r="KBO75" s="17"/>
      <c r="KBP75" s="17"/>
      <c r="KBQ75" s="17"/>
      <c r="KBR75" s="17"/>
      <c r="KBS75" s="17"/>
      <c r="KBT75" s="17"/>
      <c r="KBU75" s="17"/>
      <c r="KBV75" s="17"/>
      <c r="KBW75" s="17"/>
      <c r="KBX75" s="17"/>
      <c r="KBY75" s="17"/>
      <c r="KBZ75" s="17"/>
      <c r="KCA75" s="17"/>
      <c r="KCB75" s="17"/>
      <c r="KCC75" s="17"/>
      <c r="KCD75" s="17"/>
      <c r="KCE75" s="17"/>
      <c r="KCF75" s="17"/>
      <c r="KCG75" s="17"/>
      <c r="KCH75" s="17"/>
      <c r="KCI75" s="17"/>
      <c r="KCJ75" s="17"/>
      <c r="KCK75" s="17"/>
      <c r="KCL75" s="17"/>
      <c r="KCM75" s="17"/>
      <c r="KCN75" s="17"/>
      <c r="KCO75" s="17"/>
      <c r="KCP75" s="17"/>
      <c r="KCQ75" s="17"/>
      <c r="KCR75" s="17"/>
      <c r="KCS75" s="17"/>
      <c r="KCT75" s="17"/>
      <c r="KCU75" s="17"/>
      <c r="KCV75" s="17"/>
      <c r="KCW75" s="17"/>
      <c r="KCX75" s="17"/>
      <c r="KCY75" s="17"/>
      <c r="KCZ75" s="17"/>
      <c r="KDA75" s="17"/>
      <c r="KDB75" s="17"/>
      <c r="KDC75" s="17"/>
      <c r="KDD75" s="17"/>
      <c r="KDE75" s="17"/>
      <c r="KDF75" s="17"/>
      <c r="KDG75" s="17"/>
      <c r="KDH75" s="17"/>
      <c r="KDI75" s="17"/>
      <c r="KDJ75" s="17"/>
      <c r="KDK75" s="17"/>
      <c r="KDL75" s="17"/>
      <c r="KDM75" s="17"/>
      <c r="KDN75" s="17"/>
      <c r="KDO75" s="17"/>
      <c r="KDP75" s="17"/>
      <c r="KDQ75" s="17"/>
      <c r="KDR75" s="17"/>
      <c r="KDS75" s="17"/>
      <c r="KDT75" s="17"/>
      <c r="KDU75" s="17"/>
      <c r="KDV75" s="17"/>
      <c r="KDW75" s="17"/>
      <c r="KDX75" s="17"/>
      <c r="KDY75" s="17"/>
      <c r="KDZ75" s="17"/>
      <c r="KEA75" s="17"/>
      <c r="KEB75" s="17"/>
      <c r="KEC75" s="17"/>
      <c r="KED75" s="17"/>
      <c r="KEE75" s="17"/>
      <c r="KEF75" s="17"/>
      <c r="KEG75" s="17"/>
      <c r="KEH75" s="17"/>
      <c r="KEI75" s="17"/>
      <c r="KEJ75" s="17"/>
      <c r="KEK75" s="17"/>
      <c r="KEL75" s="17"/>
      <c r="KEM75" s="17"/>
      <c r="KEN75" s="17"/>
      <c r="KEO75" s="17"/>
      <c r="KEP75" s="17"/>
      <c r="KEQ75" s="17"/>
      <c r="KER75" s="17"/>
      <c r="KES75" s="17"/>
      <c r="KET75" s="17"/>
      <c r="KEU75" s="17"/>
      <c r="KEV75" s="17"/>
      <c r="KEW75" s="17"/>
      <c r="KEX75" s="17"/>
      <c r="KEY75" s="17"/>
      <c r="KEZ75" s="17"/>
      <c r="KFA75" s="17"/>
      <c r="KFB75" s="17"/>
      <c r="KFC75" s="17"/>
      <c r="KFD75" s="17"/>
      <c r="KFE75" s="17"/>
      <c r="KFF75" s="17"/>
      <c r="KFG75" s="17"/>
      <c r="KFH75" s="17"/>
      <c r="KFI75" s="17"/>
      <c r="KFJ75" s="17"/>
      <c r="KFK75" s="17"/>
      <c r="KFL75" s="17"/>
      <c r="KFM75" s="17"/>
      <c r="KFN75" s="17"/>
      <c r="KFO75" s="17"/>
      <c r="KFP75" s="17"/>
      <c r="KFQ75" s="17"/>
      <c r="KFR75" s="17"/>
      <c r="KFS75" s="17"/>
      <c r="KFT75" s="17"/>
      <c r="KFU75" s="17"/>
      <c r="KFV75" s="17"/>
      <c r="KFW75" s="17"/>
      <c r="KFX75" s="17"/>
      <c r="KFY75" s="17"/>
      <c r="KFZ75" s="17"/>
      <c r="KGA75" s="17"/>
      <c r="KGB75" s="17"/>
      <c r="KGC75" s="17"/>
      <c r="KGD75" s="17"/>
      <c r="KGE75" s="17"/>
      <c r="KGF75" s="17"/>
      <c r="KGG75" s="17"/>
      <c r="KGH75" s="17"/>
      <c r="KGI75" s="17"/>
      <c r="KGJ75" s="17"/>
      <c r="KGK75" s="17"/>
      <c r="KGL75" s="17"/>
      <c r="KGM75" s="17"/>
      <c r="KGN75" s="17"/>
      <c r="KGO75" s="17"/>
      <c r="KGP75" s="17"/>
      <c r="KGQ75" s="17"/>
      <c r="KGR75" s="17"/>
      <c r="KGS75" s="17"/>
      <c r="KGT75" s="17"/>
      <c r="KGU75" s="17"/>
      <c r="KGV75" s="17"/>
      <c r="KGW75" s="17"/>
      <c r="KGX75" s="17"/>
      <c r="KGY75" s="17"/>
      <c r="KGZ75" s="17"/>
      <c r="KHA75" s="17"/>
      <c r="KHB75" s="17"/>
      <c r="KHC75" s="17"/>
      <c r="KHD75" s="17"/>
      <c r="KHE75" s="17"/>
      <c r="KHF75" s="17"/>
      <c r="KHG75" s="17"/>
      <c r="KHH75" s="17"/>
      <c r="KHI75" s="17"/>
      <c r="KHJ75" s="17"/>
      <c r="KHK75" s="17"/>
      <c r="KHL75" s="17"/>
      <c r="KHM75" s="17"/>
      <c r="KHN75" s="17"/>
      <c r="KHO75" s="17"/>
      <c r="KHP75" s="17"/>
      <c r="KHQ75" s="17"/>
      <c r="KHR75" s="17"/>
      <c r="KHS75" s="17"/>
      <c r="KHT75" s="17"/>
      <c r="KHU75" s="17"/>
      <c r="KHV75" s="17"/>
      <c r="KHW75" s="17"/>
      <c r="KHX75" s="17"/>
      <c r="KHY75" s="17"/>
      <c r="KHZ75" s="17"/>
      <c r="KIA75" s="17"/>
      <c r="KIB75" s="17"/>
      <c r="KIC75" s="17"/>
      <c r="KID75" s="17"/>
      <c r="KIE75" s="17"/>
      <c r="KIF75" s="17"/>
      <c r="KIG75" s="17"/>
      <c r="KIH75" s="17"/>
      <c r="KII75" s="17"/>
      <c r="KIJ75" s="17"/>
      <c r="KIK75" s="17"/>
      <c r="KIL75" s="17"/>
      <c r="KIM75" s="17"/>
      <c r="KIN75" s="17"/>
      <c r="KIO75" s="17"/>
      <c r="KIP75" s="17"/>
      <c r="KIQ75" s="17"/>
      <c r="KIR75" s="17"/>
      <c r="KIS75" s="17"/>
      <c r="KIT75" s="17"/>
      <c r="KIU75" s="17"/>
      <c r="KIV75" s="17"/>
      <c r="KIW75" s="17"/>
      <c r="KIX75" s="17"/>
      <c r="KIY75" s="17"/>
      <c r="KIZ75" s="17"/>
      <c r="KJA75" s="17"/>
      <c r="KJB75" s="17"/>
      <c r="KJC75" s="17"/>
      <c r="KJD75" s="17"/>
      <c r="KJE75" s="17"/>
      <c r="KJF75" s="17"/>
      <c r="KJG75" s="17"/>
      <c r="KJH75" s="17"/>
      <c r="KJI75" s="17"/>
      <c r="KJJ75" s="17"/>
      <c r="KJK75" s="17"/>
      <c r="KJL75" s="17"/>
      <c r="KJM75" s="17"/>
      <c r="KJN75" s="17"/>
      <c r="KJO75" s="17"/>
      <c r="KJP75" s="17"/>
      <c r="KJQ75" s="17"/>
      <c r="KJR75" s="17"/>
      <c r="KJS75" s="17"/>
      <c r="KJT75" s="17"/>
      <c r="KJU75" s="17"/>
      <c r="KJV75" s="17"/>
      <c r="KJW75" s="17"/>
      <c r="KJX75" s="17"/>
      <c r="KJY75" s="17"/>
      <c r="KJZ75" s="17"/>
      <c r="KKA75" s="17"/>
      <c r="KKB75" s="17"/>
      <c r="KKC75" s="17"/>
      <c r="KKD75" s="17"/>
      <c r="KKE75" s="17"/>
      <c r="KKF75" s="17"/>
      <c r="KKG75" s="17"/>
      <c r="KKH75" s="17"/>
      <c r="KKI75" s="17"/>
      <c r="KKJ75" s="17"/>
      <c r="KKK75" s="17"/>
      <c r="KKL75" s="17"/>
      <c r="KKM75" s="17"/>
      <c r="KKN75" s="17"/>
      <c r="KKO75" s="17"/>
      <c r="KKP75" s="17"/>
      <c r="KKQ75" s="17"/>
      <c r="KKR75" s="17"/>
      <c r="KKS75" s="17"/>
      <c r="KKT75" s="17"/>
      <c r="KKU75" s="17"/>
      <c r="KKV75" s="17"/>
      <c r="KKW75" s="17"/>
      <c r="KKX75" s="17"/>
      <c r="KKY75" s="17"/>
      <c r="KKZ75" s="17"/>
      <c r="KLA75" s="17"/>
      <c r="KLB75" s="17"/>
      <c r="KLC75" s="17"/>
      <c r="KLD75" s="17"/>
      <c r="KLE75" s="17"/>
      <c r="KLF75" s="17"/>
      <c r="KLG75" s="17"/>
      <c r="KLH75" s="17"/>
      <c r="KLI75" s="17"/>
      <c r="KLJ75" s="17"/>
      <c r="KLK75" s="17"/>
      <c r="KLL75" s="17"/>
      <c r="KLM75" s="17"/>
      <c r="KLN75" s="17"/>
      <c r="KLO75" s="17"/>
      <c r="KLP75" s="17"/>
      <c r="KLQ75" s="17"/>
      <c r="KLR75" s="17"/>
      <c r="KLS75" s="17"/>
      <c r="KLT75" s="17"/>
      <c r="KLU75" s="17"/>
      <c r="KLV75" s="17"/>
      <c r="KLW75" s="17"/>
      <c r="KLX75" s="17"/>
      <c r="KLY75" s="17"/>
      <c r="KLZ75" s="17"/>
      <c r="KMA75" s="17"/>
      <c r="KMB75" s="17"/>
      <c r="KMC75" s="17"/>
      <c r="KMD75" s="17"/>
      <c r="KME75" s="17"/>
      <c r="KMF75" s="17"/>
      <c r="KMG75" s="17"/>
      <c r="KMH75" s="17"/>
      <c r="KMI75" s="17"/>
      <c r="KMJ75" s="17"/>
      <c r="KMK75" s="17"/>
      <c r="KML75" s="17"/>
      <c r="KMM75" s="17"/>
      <c r="KMN75" s="17"/>
      <c r="KMO75" s="17"/>
      <c r="KMP75" s="17"/>
      <c r="KMQ75" s="17"/>
      <c r="KMR75" s="17"/>
      <c r="KMS75" s="17"/>
      <c r="KMT75" s="17"/>
      <c r="KMU75" s="17"/>
      <c r="KMV75" s="17"/>
      <c r="KMW75" s="17"/>
      <c r="KMX75" s="17"/>
      <c r="KMY75" s="17"/>
      <c r="KMZ75" s="17"/>
      <c r="KNA75" s="17"/>
      <c r="KNB75" s="17"/>
      <c r="KNC75" s="17"/>
      <c r="KND75" s="17"/>
      <c r="KNE75" s="17"/>
      <c r="KNF75" s="17"/>
      <c r="KNG75" s="17"/>
      <c r="KNH75" s="17"/>
      <c r="KNI75" s="17"/>
      <c r="KNJ75" s="17"/>
      <c r="KNK75" s="17"/>
      <c r="KNL75" s="17"/>
      <c r="KNM75" s="17"/>
      <c r="KNN75" s="17"/>
      <c r="KNO75" s="17"/>
      <c r="KNP75" s="17"/>
      <c r="KNQ75" s="17"/>
      <c r="KNR75" s="17"/>
      <c r="KNS75" s="17"/>
      <c r="KNT75" s="17"/>
      <c r="KNU75" s="17"/>
      <c r="KNV75" s="17"/>
      <c r="KNW75" s="17"/>
      <c r="KNX75" s="17"/>
      <c r="KNY75" s="17"/>
      <c r="KNZ75" s="17"/>
      <c r="KOA75" s="17"/>
      <c r="KOB75" s="17"/>
      <c r="KOC75" s="17"/>
      <c r="KOD75" s="17"/>
      <c r="KOE75" s="17"/>
      <c r="KOF75" s="17"/>
      <c r="KOG75" s="17"/>
      <c r="KOH75" s="17"/>
      <c r="KOI75" s="17"/>
      <c r="KOJ75" s="17"/>
      <c r="KOK75" s="17"/>
      <c r="KOL75" s="17"/>
      <c r="KOM75" s="17"/>
      <c r="KON75" s="17"/>
      <c r="KOO75" s="17"/>
      <c r="KOP75" s="17"/>
      <c r="KOQ75" s="17"/>
      <c r="KOR75" s="17"/>
      <c r="KOS75" s="17"/>
      <c r="KOT75" s="17"/>
      <c r="KOU75" s="17"/>
      <c r="KOV75" s="17"/>
      <c r="KOW75" s="17"/>
      <c r="KOX75" s="17"/>
      <c r="KOY75" s="17"/>
      <c r="KOZ75" s="17"/>
      <c r="KPA75" s="17"/>
      <c r="KPB75" s="17"/>
      <c r="KPC75" s="17"/>
      <c r="KPD75" s="17"/>
      <c r="KPE75" s="17"/>
      <c r="KPF75" s="17"/>
      <c r="KPG75" s="17"/>
      <c r="KPH75" s="17"/>
      <c r="KPI75" s="17"/>
      <c r="KPJ75" s="17"/>
      <c r="KPK75" s="17"/>
      <c r="KPL75" s="17"/>
      <c r="KPM75" s="17"/>
      <c r="KPN75" s="17"/>
      <c r="KPO75" s="17"/>
      <c r="KPP75" s="17"/>
      <c r="KPQ75" s="17"/>
      <c r="KPR75" s="17"/>
      <c r="KPS75" s="17"/>
      <c r="KPT75" s="17"/>
      <c r="KPU75" s="17"/>
      <c r="KPV75" s="17"/>
      <c r="KPW75" s="17"/>
      <c r="KPX75" s="17"/>
      <c r="KPY75" s="17"/>
      <c r="KPZ75" s="17"/>
      <c r="KQA75" s="17"/>
      <c r="KQB75" s="17"/>
      <c r="KQC75" s="17"/>
      <c r="KQD75" s="17"/>
      <c r="KQE75" s="17"/>
      <c r="KQF75" s="17"/>
      <c r="KQG75" s="17"/>
      <c r="KQH75" s="17"/>
      <c r="KQI75" s="17"/>
      <c r="KQJ75" s="17"/>
      <c r="KQK75" s="17"/>
      <c r="KQL75" s="17"/>
      <c r="KQM75" s="17"/>
      <c r="KQN75" s="17"/>
      <c r="KQO75" s="17"/>
      <c r="KQP75" s="17"/>
      <c r="KQQ75" s="17"/>
      <c r="KQR75" s="17"/>
      <c r="KQS75" s="17"/>
      <c r="KQT75" s="17"/>
      <c r="KQU75" s="17"/>
      <c r="KQV75" s="17"/>
      <c r="KQW75" s="17"/>
      <c r="KQX75" s="17"/>
      <c r="KQY75" s="17"/>
      <c r="KQZ75" s="17"/>
      <c r="KRA75" s="17"/>
      <c r="KRB75" s="17"/>
      <c r="KRC75" s="17"/>
      <c r="KRD75" s="17"/>
      <c r="KRE75" s="17"/>
      <c r="KRF75" s="17"/>
      <c r="KRG75" s="17"/>
      <c r="KRH75" s="17"/>
      <c r="KRI75" s="17"/>
      <c r="KRJ75" s="17"/>
      <c r="KRK75" s="17"/>
      <c r="KRL75" s="17"/>
      <c r="KRM75" s="17"/>
      <c r="KRN75" s="17"/>
      <c r="KRO75" s="17"/>
      <c r="KRP75" s="17"/>
      <c r="KRQ75" s="17"/>
      <c r="KRR75" s="17"/>
      <c r="KRS75" s="17"/>
      <c r="KRT75" s="17"/>
      <c r="KRU75" s="17"/>
      <c r="KRV75" s="17"/>
      <c r="KRW75" s="17"/>
      <c r="KRX75" s="17"/>
      <c r="KRY75" s="17"/>
      <c r="KRZ75" s="17"/>
      <c r="KSA75" s="17"/>
      <c r="KSB75" s="17"/>
      <c r="KSC75" s="17"/>
      <c r="KSD75" s="17"/>
      <c r="KSE75" s="17"/>
      <c r="KSF75" s="17"/>
      <c r="KSG75" s="17"/>
      <c r="KSH75" s="17"/>
      <c r="KSI75" s="17"/>
      <c r="KSJ75" s="17"/>
      <c r="KSK75" s="17"/>
      <c r="KSL75" s="17"/>
      <c r="KSM75" s="17"/>
      <c r="KSN75" s="17"/>
      <c r="KSO75" s="17"/>
      <c r="KSP75" s="17"/>
      <c r="KSQ75" s="17"/>
      <c r="KSR75" s="17"/>
      <c r="KSS75" s="17"/>
      <c r="KST75" s="17"/>
      <c r="KSU75" s="17"/>
      <c r="KSV75" s="17"/>
      <c r="KSW75" s="17"/>
      <c r="KSX75" s="17"/>
      <c r="KSY75" s="17"/>
      <c r="KSZ75" s="17"/>
      <c r="KTA75" s="17"/>
      <c r="KTB75" s="17"/>
      <c r="KTC75" s="17"/>
      <c r="KTD75" s="17"/>
      <c r="KTE75" s="17"/>
      <c r="KTF75" s="17"/>
      <c r="KTG75" s="17"/>
      <c r="KTH75" s="17"/>
      <c r="KTI75" s="17"/>
      <c r="KTJ75" s="17"/>
      <c r="KTK75" s="17"/>
      <c r="KTL75" s="17"/>
      <c r="KTM75" s="17"/>
      <c r="KTN75" s="17"/>
      <c r="KTO75" s="17"/>
      <c r="KTP75" s="17"/>
      <c r="KTQ75" s="17"/>
      <c r="KTR75" s="17"/>
      <c r="KTS75" s="17"/>
      <c r="KTT75" s="17"/>
      <c r="KTU75" s="17"/>
      <c r="KTV75" s="17"/>
      <c r="KTW75" s="17"/>
      <c r="KTX75" s="17"/>
      <c r="KTY75" s="17"/>
      <c r="KTZ75" s="17"/>
      <c r="KUA75" s="17"/>
      <c r="KUB75" s="17"/>
      <c r="KUC75" s="17"/>
      <c r="KUD75" s="17"/>
      <c r="KUE75" s="17"/>
      <c r="KUF75" s="17"/>
      <c r="KUG75" s="17"/>
      <c r="KUH75" s="17"/>
      <c r="KUI75" s="17"/>
      <c r="KUJ75" s="17"/>
      <c r="KUK75" s="17"/>
      <c r="KUL75" s="17"/>
      <c r="KUM75" s="17"/>
      <c r="KUN75" s="17"/>
      <c r="KUO75" s="17"/>
      <c r="KUP75" s="17"/>
      <c r="KUQ75" s="17"/>
      <c r="KUR75" s="17"/>
      <c r="KUS75" s="17"/>
      <c r="KUT75" s="17"/>
      <c r="KUU75" s="17"/>
      <c r="KUV75" s="17"/>
      <c r="KUW75" s="17"/>
      <c r="KUX75" s="17"/>
      <c r="KUY75" s="17"/>
      <c r="KUZ75" s="17"/>
      <c r="KVA75" s="17"/>
      <c r="KVB75" s="17"/>
      <c r="KVC75" s="17"/>
      <c r="KVD75" s="17"/>
      <c r="KVE75" s="17"/>
      <c r="KVF75" s="17"/>
      <c r="KVG75" s="17"/>
      <c r="KVH75" s="17"/>
      <c r="KVI75" s="17"/>
      <c r="KVJ75" s="17"/>
      <c r="KVK75" s="17"/>
      <c r="KVL75" s="17"/>
      <c r="KVM75" s="17"/>
      <c r="KVN75" s="17"/>
      <c r="KVO75" s="17"/>
      <c r="KVP75" s="17"/>
      <c r="KVQ75" s="17"/>
      <c r="KVR75" s="17"/>
      <c r="KVS75" s="17"/>
      <c r="KVT75" s="17"/>
      <c r="KVU75" s="17"/>
      <c r="KVV75" s="17"/>
      <c r="KVW75" s="17"/>
      <c r="KVX75" s="17"/>
      <c r="KVY75" s="17"/>
      <c r="KVZ75" s="17"/>
      <c r="KWA75" s="17"/>
      <c r="KWB75" s="17"/>
      <c r="KWC75" s="17"/>
      <c r="KWD75" s="17"/>
      <c r="KWE75" s="17"/>
      <c r="KWF75" s="17"/>
      <c r="KWG75" s="17"/>
      <c r="KWH75" s="17"/>
      <c r="KWI75" s="17"/>
      <c r="KWJ75" s="17"/>
      <c r="KWK75" s="17"/>
      <c r="KWL75" s="17"/>
      <c r="KWM75" s="17"/>
      <c r="KWN75" s="17"/>
      <c r="KWO75" s="17"/>
      <c r="KWP75" s="17"/>
      <c r="KWQ75" s="17"/>
      <c r="KWR75" s="17"/>
      <c r="KWS75" s="17"/>
      <c r="KWT75" s="17"/>
      <c r="KWU75" s="17"/>
      <c r="KWV75" s="17"/>
      <c r="KWW75" s="17"/>
      <c r="KWX75" s="17"/>
      <c r="KWY75" s="17"/>
      <c r="KWZ75" s="17"/>
      <c r="KXA75" s="17"/>
      <c r="KXB75" s="17"/>
      <c r="KXC75" s="17"/>
      <c r="KXD75" s="17"/>
      <c r="KXE75" s="17"/>
      <c r="KXF75" s="17"/>
      <c r="KXG75" s="17"/>
      <c r="KXH75" s="17"/>
      <c r="KXI75" s="17"/>
      <c r="KXJ75" s="17"/>
      <c r="KXK75" s="17"/>
      <c r="KXL75" s="17"/>
      <c r="KXM75" s="17"/>
      <c r="KXN75" s="17"/>
      <c r="KXO75" s="17"/>
      <c r="KXP75" s="17"/>
      <c r="KXQ75" s="17"/>
      <c r="KXR75" s="17"/>
      <c r="KXS75" s="17"/>
      <c r="KXT75" s="17"/>
      <c r="KXU75" s="17"/>
      <c r="KXV75" s="17"/>
      <c r="KXW75" s="17"/>
      <c r="KXX75" s="17"/>
      <c r="KXY75" s="17"/>
      <c r="KXZ75" s="17"/>
      <c r="KYA75" s="17"/>
      <c r="KYB75" s="17"/>
      <c r="KYC75" s="17"/>
      <c r="KYD75" s="17"/>
      <c r="KYE75" s="17"/>
      <c r="KYF75" s="17"/>
      <c r="KYG75" s="17"/>
      <c r="KYH75" s="17"/>
      <c r="KYI75" s="17"/>
      <c r="KYJ75" s="17"/>
      <c r="KYK75" s="17"/>
      <c r="KYL75" s="17"/>
      <c r="KYM75" s="17"/>
      <c r="KYN75" s="17"/>
      <c r="KYO75" s="17"/>
      <c r="KYP75" s="17"/>
      <c r="KYQ75" s="17"/>
      <c r="KYR75" s="17"/>
      <c r="KYS75" s="17"/>
      <c r="KYT75" s="17"/>
      <c r="KYU75" s="17"/>
      <c r="KYV75" s="17"/>
      <c r="KYW75" s="17"/>
      <c r="KYX75" s="17"/>
      <c r="KYY75" s="17"/>
      <c r="KYZ75" s="17"/>
      <c r="KZA75" s="17"/>
      <c r="KZB75" s="17"/>
      <c r="KZC75" s="17"/>
      <c r="KZD75" s="17"/>
      <c r="KZE75" s="17"/>
      <c r="KZF75" s="17"/>
      <c r="KZG75" s="17"/>
      <c r="KZH75" s="17"/>
      <c r="KZI75" s="17"/>
      <c r="KZJ75" s="17"/>
      <c r="KZK75" s="17"/>
      <c r="KZL75" s="17"/>
      <c r="KZM75" s="17"/>
      <c r="KZN75" s="17"/>
      <c r="KZO75" s="17"/>
      <c r="KZP75" s="17"/>
      <c r="KZQ75" s="17"/>
      <c r="KZR75" s="17"/>
      <c r="KZS75" s="17"/>
      <c r="KZT75" s="17"/>
      <c r="KZU75" s="17"/>
      <c r="KZV75" s="17"/>
      <c r="KZW75" s="17"/>
      <c r="KZX75" s="17"/>
      <c r="KZY75" s="17"/>
      <c r="KZZ75" s="17"/>
      <c r="LAA75" s="17"/>
      <c r="LAB75" s="17"/>
      <c r="LAC75" s="17"/>
      <c r="LAD75" s="17"/>
      <c r="LAE75" s="17"/>
      <c r="LAF75" s="17"/>
      <c r="LAG75" s="17"/>
      <c r="LAH75" s="17"/>
      <c r="LAI75" s="17"/>
      <c r="LAJ75" s="17"/>
      <c r="LAK75" s="17"/>
      <c r="LAL75" s="17"/>
      <c r="LAM75" s="17"/>
      <c r="LAN75" s="17"/>
      <c r="LAO75" s="17"/>
      <c r="LAP75" s="17"/>
      <c r="LAQ75" s="17"/>
      <c r="LAR75" s="17"/>
      <c r="LAS75" s="17"/>
      <c r="LAT75" s="17"/>
      <c r="LAU75" s="17"/>
      <c r="LAV75" s="17"/>
      <c r="LAW75" s="17"/>
      <c r="LAX75" s="17"/>
      <c r="LAY75" s="17"/>
      <c r="LAZ75" s="17"/>
      <c r="LBA75" s="17"/>
      <c r="LBB75" s="17"/>
      <c r="LBC75" s="17"/>
      <c r="LBD75" s="17"/>
      <c r="LBE75" s="17"/>
      <c r="LBF75" s="17"/>
      <c r="LBG75" s="17"/>
      <c r="LBH75" s="17"/>
      <c r="LBI75" s="17"/>
      <c r="LBJ75" s="17"/>
      <c r="LBK75" s="17"/>
      <c r="LBL75" s="17"/>
      <c r="LBM75" s="17"/>
      <c r="LBN75" s="17"/>
      <c r="LBO75" s="17"/>
      <c r="LBP75" s="17"/>
      <c r="LBQ75" s="17"/>
      <c r="LBR75" s="17"/>
      <c r="LBS75" s="17"/>
      <c r="LBT75" s="17"/>
      <c r="LBU75" s="17"/>
      <c r="LBV75" s="17"/>
      <c r="LBW75" s="17"/>
      <c r="LBX75" s="17"/>
      <c r="LBY75" s="17"/>
      <c r="LBZ75" s="17"/>
      <c r="LCA75" s="17"/>
      <c r="LCB75" s="17"/>
      <c r="LCC75" s="17"/>
      <c r="LCD75" s="17"/>
      <c r="LCE75" s="17"/>
      <c r="LCF75" s="17"/>
      <c r="LCG75" s="17"/>
      <c r="LCH75" s="17"/>
      <c r="LCI75" s="17"/>
      <c r="LCJ75" s="17"/>
      <c r="LCK75" s="17"/>
      <c r="LCL75" s="17"/>
      <c r="LCM75" s="17"/>
      <c r="LCN75" s="17"/>
      <c r="LCO75" s="17"/>
      <c r="LCP75" s="17"/>
      <c r="LCQ75" s="17"/>
      <c r="LCR75" s="17"/>
      <c r="LCS75" s="17"/>
      <c r="LCT75" s="17"/>
      <c r="LCU75" s="17"/>
      <c r="LCV75" s="17"/>
      <c r="LCW75" s="17"/>
      <c r="LCX75" s="17"/>
      <c r="LCY75" s="17"/>
      <c r="LCZ75" s="17"/>
      <c r="LDA75" s="17"/>
      <c r="LDB75" s="17"/>
      <c r="LDC75" s="17"/>
      <c r="LDD75" s="17"/>
      <c r="LDE75" s="17"/>
      <c r="LDF75" s="17"/>
      <c r="LDG75" s="17"/>
      <c r="LDH75" s="17"/>
      <c r="LDI75" s="17"/>
      <c r="LDJ75" s="17"/>
      <c r="LDK75" s="17"/>
      <c r="LDL75" s="17"/>
      <c r="LDM75" s="17"/>
      <c r="LDN75" s="17"/>
      <c r="LDO75" s="17"/>
      <c r="LDP75" s="17"/>
      <c r="LDQ75" s="17"/>
      <c r="LDR75" s="17"/>
      <c r="LDS75" s="17"/>
      <c r="LDT75" s="17"/>
      <c r="LDU75" s="17"/>
      <c r="LDV75" s="17"/>
      <c r="LDW75" s="17"/>
      <c r="LDX75" s="17"/>
      <c r="LDY75" s="17"/>
      <c r="LDZ75" s="17"/>
      <c r="LEA75" s="17"/>
      <c r="LEB75" s="17"/>
      <c r="LEC75" s="17"/>
      <c r="LED75" s="17"/>
      <c r="LEE75" s="17"/>
      <c r="LEF75" s="17"/>
      <c r="LEG75" s="17"/>
      <c r="LEH75" s="17"/>
      <c r="LEI75" s="17"/>
      <c r="LEJ75" s="17"/>
      <c r="LEK75" s="17"/>
      <c r="LEL75" s="17"/>
      <c r="LEM75" s="17"/>
      <c r="LEN75" s="17"/>
      <c r="LEO75" s="17"/>
      <c r="LEP75" s="17"/>
      <c r="LEQ75" s="17"/>
      <c r="LER75" s="17"/>
      <c r="LES75" s="17"/>
      <c r="LET75" s="17"/>
      <c r="LEU75" s="17"/>
      <c r="LEV75" s="17"/>
      <c r="LEW75" s="17"/>
      <c r="LEX75" s="17"/>
      <c r="LEY75" s="17"/>
      <c r="LEZ75" s="17"/>
      <c r="LFA75" s="17"/>
      <c r="LFB75" s="17"/>
      <c r="LFC75" s="17"/>
      <c r="LFD75" s="17"/>
      <c r="LFE75" s="17"/>
      <c r="LFF75" s="17"/>
      <c r="LFG75" s="17"/>
      <c r="LFH75" s="17"/>
      <c r="LFI75" s="17"/>
      <c r="LFJ75" s="17"/>
      <c r="LFK75" s="17"/>
      <c r="LFL75" s="17"/>
      <c r="LFM75" s="17"/>
      <c r="LFN75" s="17"/>
      <c r="LFO75" s="17"/>
      <c r="LFP75" s="17"/>
      <c r="LFQ75" s="17"/>
      <c r="LFR75" s="17"/>
      <c r="LFS75" s="17"/>
      <c r="LFT75" s="17"/>
      <c r="LFU75" s="17"/>
      <c r="LFV75" s="17"/>
      <c r="LFW75" s="17"/>
      <c r="LFX75" s="17"/>
      <c r="LFY75" s="17"/>
      <c r="LFZ75" s="17"/>
      <c r="LGA75" s="17"/>
      <c r="LGB75" s="17"/>
      <c r="LGC75" s="17"/>
      <c r="LGD75" s="17"/>
      <c r="LGE75" s="17"/>
      <c r="LGF75" s="17"/>
      <c r="LGG75" s="17"/>
      <c r="LGH75" s="17"/>
      <c r="LGI75" s="17"/>
      <c r="LGJ75" s="17"/>
      <c r="LGK75" s="17"/>
      <c r="LGL75" s="17"/>
      <c r="LGM75" s="17"/>
      <c r="LGN75" s="17"/>
      <c r="LGO75" s="17"/>
      <c r="LGP75" s="17"/>
      <c r="LGQ75" s="17"/>
      <c r="LGR75" s="17"/>
      <c r="LGS75" s="17"/>
      <c r="LGT75" s="17"/>
      <c r="LGU75" s="17"/>
      <c r="LGV75" s="17"/>
      <c r="LGW75" s="17"/>
      <c r="LGX75" s="17"/>
      <c r="LGY75" s="17"/>
      <c r="LGZ75" s="17"/>
      <c r="LHA75" s="17"/>
      <c r="LHB75" s="17"/>
      <c r="LHC75" s="17"/>
      <c r="LHD75" s="17"/>
      <c r="LHE75" s="17"/>
      <c r="LHF75" s="17"/>
      <c r="LHG75" s="17"/>
      <c r="LHH75" s="17"/>
      <c r="LHI75" s="17"/>
      <c r="LHJ75" s="17"/>
      <c r="LHK75" s="17"/>
      <c r="LHL75" s="17"/>
      <c r="LHM75" s="17"/>
      <c r="LHN75" s="17"/>
      <c r="LHO75" s="17"/>
      <c r="LHP75" s="17"/>
      <c r="LHQ75" s="17"/>
      <c r="LHR75" s="17"/>
      <c r="LHS75" s="17"/>
      <c r="LHT75" s="17"/>
      <c r="LHU75" s="17"/>
      <c r="LHV75" s="17"/>
      <c r="LHW75" s="17"/>
      <c r="LHX75" s="17"/>
      <c r="LHY75" s="17"/>
      <c r="LHZ75" s="17"/>
      <c r="LIA75" s="17"/>
      <c r="LIB75" s="17"/>
      <c r="LIC75" s="17"/>
      <c r="LID75" s="17"/>
      <c r="LIE75" s="17"/>
      <c r="LIF75" s="17"/>
      <c r="LIG75" s="17"/>
      <c r="LIH75" s="17"/>
      <c r="LII75" s="17"/>
      <c r="LIJ75" s="17"/>
      <c r="LIK75" s="17"/>
      <c r="LIL75" s="17"/>
      <c r="LIM75" s="17"/>
      <c r="LIN75" s="17"/>
      <c r="LIO75" s="17"/>
      <c r="LIP75" s="17"/>
      <c r="LIQ75" s="17"/>
      <c r="LIR75" s="17"/>
      <c r="LIS75" s="17"/>
      <c r="LIT75" s="17"/>
      <c r="LIU75" s="17"/>
      <c r="LIV75" s="17"/>
      <c r="LIW75" s="17"/>
      <c r="LIX75" s="17"/>
      <c r="LIY75" s="17"/>
      <c r="LIZ75" s="17"/>
      <c r="LJA75" s="17"/>
      <c r="LJB75" s="17"/>
      <c r="LJC75" s="17"/>
      <c r="LJD75" s="17"/>
      <c r="LJE75" s="17"/>
      <c r="LJF75" s="17"/>
      <c r="LJG75" s="17"/>
      <c r="LJH75" s="17"/>
      <c r="LJI75" s="17"/>
      <c r="LJJ75" s="17"/>
      <c r="LJK75" s="17"/>
      <c r="LJL75" s="17"/>
      <c r="LJM75" s="17"/>
      <c r="LJN75" s="17"/>
      <c r="LJO75" s="17"/>
      <c r="LJP75" s="17"/>
      <c r="LJQ75" s="17"/>
      <c r="LJR75" s="17"/>
      <c r="LJS75" s="17"/>
      <c r="LJT75" s="17"/>
      <c r="LJU75" s="17"/>
      <c r="LJV75" s="17"/>
      <c r="LJW75" s="17"/>
      <c r="LJX75" s="17"/>
      <c r="LJY75" s="17"/>
      <c r="LJZ75" s="17"/>
      <c r="LKA75" s="17"/>
      <c r="LKB75" s="17"/>
      <c r="LKC75" s="17"/>
      <c r="LKD75" s="17"/>
      <c r="LKE75" s="17"/>
      <c r="LKF75" s="17"/>
      <c r="LKG75" s="17"/>
      <c r="LKH75" s="17"/>
      <c r="LKI75" s="17"/>
      <c r="LKJ75" s="17"/>
      <c r="LKK75" s="17"/>
      <c r="LKL75" s="17"/>
      <c r="LKM75" s="17"/>
      <c r="LKN75" s="17"/>
      <c r="LKO75" s="17"/>
      <c r="LKP75" s="17"/>
      <c r="LKQ75" s="17"/>
      <c r="LKR75" s="17"/>
      <c r="LKS75" s="17"/>
      <c r="LKT75" s="17"/>
      <c r="LKU75" s="17"/>
      <c r="LKV75" s="17"/>
      <c r="LKW75" s="17"/>
      <c r="LKX75" s="17"/>
      <c r="LKY75" s="17"/>
      <c r="LKZ75" s="17"/>
      <c r="LLA75" s="17"/>
      <c r="LLB75" s="17"/>
      <c r="LLC75" s="17"/>
      <c r="LLD75" s="17"/>
      <c r="LLE75" s="17"/>
      <c r="LLF75" s="17"/>
      <c r="LLG75" s="17"/>
      <c r="LLH75" s="17"/>
      <c r="LLI75" s="17"/>
      <c r="LLJ75" s="17"/>
      <c r="LLK75" s="17"/>
      <c r="LLL75" s="17"/>
      <c r="LLM75" s="17"/>
      <c r="LLN75" s="17"/>
      <c r="LLO75" s="17"/>
      <c r="LLP75" s="17"/>
      <c r="LLQ75" s="17"/>
      <c r="LLR75" s="17"/>
      <c r="LLS75" s="17"/>
      <c r="LLT75" s="17"/>
      <c r="LLU75" s="17"/>
      <c r="LLV75" s="17"/>
      <c r="LLW75" s="17"/>
      <c r="LLX75" s="17"/>
      <c r="LLY75" s="17"/>
      <c r="LLZ75" s="17"/>
      <c r="LMA75" s="17"/>
      <c r="LMB75" s="17"/>
      <c r="LMC75" s="17"/>
      <c r="LMD75" s="17"/>
      <c r="LME75" s="17"/>
      <c r="LMF75" s="17"/>
      <c r="LMG75" s="17"/>
      <c r="LMH75" s="17"/>
      <c r="LMI75" s="17"/>
      <c r="LMJ75" s="17"/>
      <c r="LMK75" s="17"/>
      <c r="LML75" s="17"/>
      <c r="LMM75" s="17"/>
      <c r="LMN75" s="17"/>
      <c r="LMO75" s="17"/>
      <c r="LMP75" s="17"/>
      <c r="LMQ75" s="17"/>
      <c r="LMR75" s="17"/>
      <c r="LMS75" s="17"/>
      <c r="LMT75" s="17"/>
      <c r="LMU75" s="17"/>
      <c r="LMV75" s="17"/>
      <c r="LMW75" s="17"/>
      <c r="LMX75" s="17"/>
      <c r="LMY75" s="17"/>
      <c r="LMZ75" s="17"/>
      <c r="LNA75" s="17"/>
      <c r="LNB75" s="17"/>
      <c r="LNC75" s="17"/>
      <c r="LND75" s="17"/>
      <c r="LNE75" s="17"/>
      <c r="LNF75" s="17"/>
      <c r="LNG75" s="17"/>
      <c r="LNH75" s="17"/>
      <c r="LNI75" s="17"/>
      <c r="LNJ75" s="17"/>
      <c r="LNK75" s="17"/>
      <c r="LNL75" s="17"/>
      <c r="LNM75" s="17"/>
      <c r="LNN75" s="17"/>
      <c r="LNO75" s="17"/>
      <c r="LNP75" s="17"/>
      <c r="LNQ75" s="17"/>
      <c r="LNR75" s="17"/>
      <c r="LNS75" s="17"/>
      <c r="LNT75" s="17"/>
      <c r="LNU75" s="17"/>
      <c r="LNV75" s="17"/>
      <c r="LNW75" s="17"/>
      <c r="LNX75" s="17"/>
      <c r="LNY75" s="17"/>
      <c r="LNZ75" s="17"/>
      <c r="LOA75" s="17"/>
      <c r="LOB75" s="17"/>
      <c r="LOC75" s="17"/>
      <c r="LOD75" s="17"/>
      <c r="LOE75" s="17"/>
      <c r="LOF75" s="17"/>
      <c r="LOG75" s="17"/>
      <c r="LOH75" s="17"/>
      <c r="LOI75" s="17"/>
      <c r="LOJ75" s="17"/>
      <c r="LOK75" s="17"/>
      <c r="LOL75" s="17"/>
      <c r="LOM75" s="17"/>
      <c r="LON75" s="17"/>
      <c r="LOO75" s="17"/>
      <c r="LOP75" s="17"/>
      <c r="LOQ75" s="17"/>
      <c r="LOR75" s="17"/>
      <c r="LOS75" s="17"/>
      <c r="LOT75" s="17"/>
      <c r="LOU75" s="17"/>
      <c r="LOV75" s="17"/>
      <c r="LOW75" s="17"/>
      <c r="LOX75" s="17"/>
      <c r="LOY75" s="17"/>
      <c r="LOZ75" s="17"/>
      <c r="LPA75" s="17"/>
      <c r="LPB75" s="17"/>
      <c r="LPC75" s="17"/>
      <c r="LPD75" s="17"/>
      <c r="LPE75" s="17"/>
      <c r="LPF75" s="17"/>
      <c r="LPG75" s="17"/>
      <c r="LPH75" s="17"/>
      <c r="LPI75" s="17"/>
      <c r="LPJ75" s="17"/>
      <c r="LPK75" s="17"/>
      <c r="LPL75" s="17"/>
      <c r="LPM75" s="17"/>
      <c r="LPN75" s="17"/>
      <c r="LPO75" s="17"/>
      <c r="LPP75" s="17"/>
      <c r="LPQ75" s="17"/>
      <c r="LPR75" s="17"/>
      <c r="LPS75" s="17"/>
      <c r="LPT75" s="17"/>
      <c r="LPU75" s="17"/>
      <c r="LPV75" s="17"/>
      <c r="LPW75" s="17"/>
      <c r="LPX75" s="17"/>
      <c r="LPY75" s="17"/>
      <c r="LPZ75" s="17"/>
      <c r="LQA75" s="17"/>
      <c r="LQB75" s="17"/>
      <c r="LQC75" s="17"/>
      <c r="LQD75" s="17"/>
      <c r="LQE75" s="17"/>
      <c r="LQF75" s="17"/>
      <c r="LQG75" s="17"/>
      <c r="LQH75" s="17"/>
      <c r="LQI75" s="17"/>
      <c r="LQJ75" s="17"/>
      <c r="LQK75" s="17"/>
      <c r="LQL75" s="17"/>
      <c r="LQM75" s="17"/>
      <c r="LQN75" s="17"/>
      <c r="LQO75" s="17"/>
      <c r="LQP75" s="17"/>
      <c r="LQQ75" s="17"/>
      <c r="LQR75" s="17"/>
      <c r="LQS75" s="17"/>
      <c r="LQT75" s="17"/>
      <c r="LQU75" s="17"/>
      <c r="LQV75" s="17"/>
      <c r="LQW75" s="17"/>
      <c r="LQX75" s="17"/>
      <c r="LQY75" s="17"/>
      <c r="LQZ75" s="17"/>
      <c r="LRA75" s="17"/>
      <c r="LRB75" s="17"/>
      <c r="LRC75" s="17"/>
      <c r="LRD75" s="17"/>
      <c r="LRE75" s="17"/>
      <c r="LRF75" s="17"/>
      <c r="LRG75" s="17"/>
      <c r="LRH75" s="17"/>
      <c r="LRI75" s="17"/>
      <c r="LRJ75" s="17"/>
      <c r="LRK75" s="17"/>
      <c r="LRL75" s="17"/>
      <c r="LRM75" s="17"/>
      <c r="LRN75" s="17"/>
      <c r="LRO75" s="17"/>
      <c r="LRP75" s="17"/>
      <c r="LRQ75" s="17"/>
      <c r="LRR75" s="17"/>
      <c r="LRS75" s="17"/>
      <c r="LRT75" s="17"/>
      <c r="LRU75" s="17"/>
      <c r="LRV75" s="17"/>
      <c r="LRW75" s="17"/>
      <c r="LRX75" s="17"/>
      <c r="LRY75" s="17"/>
      <c r="LRZ75" s="17"/>
      <c r="LSA75" s="17"/>
      <c r="LSB75" s="17"/>
      <c r="LSC75" s="17"/>
      <c r="LSD75" s="17"/>
      <c r="LSE75" s="17"/>
      <c r="LSF75" s="17"/>
      <c r="LSG75" s="17"/>
      <c r="LSH75" s="17"/>
      <c r="LSI75" s="17"/>
      <c r="LSJ75" s="17"/>
      <c r="LSK75" s="17"/>
      <c r="LSL75" s="17"/>
      <c r="LSM75" s="17"/>
      <c r="LSN75" s="17"/>
      <c r="LSO75" s="17"/>
      <c r="LSP75" s="17"/>
      <c r="LSQ75" s="17"/>
      <c r="LSR75" s="17"/>
      <c r="LSS75" s="17"/>
      <c r="LST75" s="17"/>
      <c r="LSU75" s="17"/>
      <c r="LSV75" s="17"/>
      <c r="LSW75" s="17"/>
      <c r="LSX75" s="17"/>
      <c r="LSY75" s="17"/>
      <c r="LSZ75" s="17"/>
      <c r="LTA75" s="17"/>
      <c r="LTB75" s="17"/>
      <c r="LTC75" s="17"/>
      <c r="LTD75" s="17"/>
      <c r="LTE75" s="17"/>
      <c r="LTF75" s="17"/>
      <c r="LTG75" s="17"/>
      <c r="LTH75" s="17"/>
      <c r="LTI75" s="17"/>
      <c r="LTJ75" s="17"/>
      <c r="LTK75" s="17"/>
      <c r="LTL75" s="17"/>
      <c r="LTM75" s="17"/>
      <c r="LTN75" s="17"/>
      <c r="LTO75" s="17"/>
      <c r="LTP75" s="17"/>
      <c r="LTQ75" s="17"/>
      <c r="LTR75" s="17"/>
      <c r="LTS75" s="17"/>
      <c r="LTT75" s="17"/>
      <c r="LTU75" s="17"/>
      <c r="LTV75" s="17"/>
      <c r="LTW75" s="17"/>
      <c r="LTX75" s="17"/>
      <c r="LTY75" s="17"/>
      <c r="LTZ75" s="17"/>
      <c r="LUA75" s="17"/>
      <c r="LUB75" s="17"/>
      <c r="LUC75" s="17"/>
      <c r="LUD75" s="17"/>
      <c r="LUE75" s="17"/>
      <c r="LUF75" s="17"/>
      <c r="LUG75" s="17"/>
      <c r="LUH75" s="17"/>
      <c r="LUI75" s="17"/>
      <c r="LUJ75" s="17"/>
      <c r="LUK75" s="17"/>
      <c r="LUL75" s="17"/>
      <c r="LUM75" s="17"/>
      <c r="LUN75" s="17"/>
      <c r="LUO75" s="17"/>
      <c r="LUP75" s="17"/>
      <c r="LUQ75" s="17"/>
      <c r="LUR75" s="17"/>
      <c r="LUS75" s="17"/>
      <c r="LUT75" s="17"/>
      <c r="LUU75" s="17"/>
      <c r="LUV75" s="17"/>
      <c r="LUW75" s="17"/>
      <c r="LUX75" s="17"/>
      <c r="LUY75" s="17"/>
      <c r="LUZ75" s="17"/>
      <c r="LVA75" s="17"/>
      <c r="LVB75" s="17"/>
      <c r="LVC75" s="17"/>
      <c r="LVD75" s="17"/>
      <c r="LVE75" s="17"/>
      <c r="LVF75" s="17"/>
      <c r="LVG75" s="17"/>
      <c r="LVH75" s="17"/>
      <c r="LVI75" s="17"/>
      <c r="LVJ75" s="17"/>
      <c r="LVK75" s="17"/>
      <c r="LVL75" s="17"/>
      <c r="LVM75" s="17"/>
      <c r="LVN75" s="17"/>
      <c r="LVO75" s="17"/>
      <c r="LVP75" s="17"/>
      <c r="LVQ75" s="17"/>
      <c r="LVR75" s="17"/>
      <c r="LVS75" s="17"/>
      <c r="LVT75" s="17"/>
      <c r="LVU75" s="17"/>
      <c r="LVV75" s="17"/>
      <c r="LVW75" s="17"/>
      <c r="LVX75" s="17"/>
      <c r="LVY75" s="17"/>
      <c r="LVZ75" s="17"/>
      <c r="LWA75" s="17"/>
      <c r="LWB75" s="17"/>
      <c r="LWC75" s="17"/>
      <c r="LWD75" s="17"/>
      <c r="LWE75" s="17"/>
      <c r="LWF75" s="17"/>
      <c r="LWG75" s="17"/>
      <c r="LWH75" s="17"/>
      <c r="LWI75" s="17"/>
      <c r="LWJ75" s="17"/>
      <c r="LWK75" s="17"/>
      <c r="LWL75" s="17"/>
      <c r="LWM75" s="17"/>
      <c r="LWN75" s="17"/>
      <c r="LWO75" s="17"/>
      <c r="LWP75" s="17"/>
      <c r="LWQ75" s="17"/>
      <c r="LWR75" s="17"/>
      <c r="LWS75" s="17"/>
      <c r="LWT75" s="17"/>
      <c r="LWU75" s="17"/>
      <c r="LWV75" s="17"/>
      <c r="LWW75" s="17"/>
      <c r="LWX75" s="17"/>
      <c r="LWY75" s="17"/>
      <c r="LWZ75" s="17"/>
      <c r="LXA75" s="17"/>
      <c r="LXB75" s="17"/>
      <c r="LXC75" s="17"/>
      <c r="LXD75" s="17"/>
      <c r="LXE75" s="17"/>
      <c r="LXF75" s="17"/>
      <c r="LXG75" s="17"/>
      <c r="LXH75" s="17"/>
      <c r="LXI75" s="17"/>
      <c r="LXJ75" s="17"/>
      <c r="LXK75" s="17"/>
      <c r="LXL75" s="17"/>
      <c r="LXM75" s="17"/>
      <c r="LXN75" s="17"/>
      <c r="LXO75" s="17"/>
      <c r="LXP75" s="17"/>
      <c r="LXQ75" s="17"/>
      <c r="LXR75" s="17"/>
      <c r="LXS75" s="17"/>
      <c r="LXT75" s="17"/>
      <c r="LXU75" s="17"/>
      <c r="LXV75" s="17"/>
      <c r="LXW75" s="17"/>
      <c r="LXX75" s="17"/>
      <c r="LXY75" s="17"/>
      <c r="LXZ75" s="17"/>
      <c r="LYA75" s="17"/>
      <c r="LYB75" s="17"/>
      <c r="LYC75" s="17"/>
      <c r="LYD75" s="17"/>
      <c r="LYE75" s="17"/>
      <c r="LYF75" s="17"/>
      <c r="LYG75" s="17"/>
      <c r="LYH75" s="17"/>
      <c r="LYI75" s="17"/>
      <c r="LYJ75" s="17"/>
      <c r="LYK75" s="17"/>
      <c r="LYL75" s="17"/>
      <c r="LYM75" s="17"/>
      <c r="LYN75" s="17"/>
      <c r="LYO75" s="17"/>
      <c r="LYP75" s="17"/>
      <c r="LYQ75" s="17"/>
      <c r="LYR75" s="17"/>
      <c r="LYS75" s="17"/>
      <c r="LYT75" s="17"/>
      <c r="LYU75" s="17"/>
      <c r="LYV75" s="17"/>
      <c r="LYW75" s="17"/>
      <c r="LYX75" s="17"/>
      <c r="LYY75" s="17"/>
      <c r="LYZ75" s="17"/>
      <c r="LZA75" s="17"/>
      <c r="LZB75" s="17"/>
      <c r="LZC75" s="17"/>
      <c r="LZD75" s="17"/>
      <c r="LZE75" s="17"/>
      <c r="LZF75" s="17"/>
      <c r="LZG75" s="17"/>
      <c r="LZH75" s="17"/>
      <c r="LZI75" s="17"/>
      <c r="LZJ75" s="17"/>
      <c r="LZK75" s="17"/>
      <c r="LZL75" s="17"/>
      <c r="LZM75" s="17"/>
      <c r="LZN75" s="17"/>
      <c r="LZO75" s="17"/>
      <c r="LZP75" s="17"/>
      <c r="LZQ75" s="17"/>
      <c r="LZR75" s="17"/>
      <c r="LZS75" s="17"/>
      <c r="LZT75" s="17"/>
      <c r="LZU75" s="17"/>
      <c r="LZV75" s="17"/>
      <c r="LZW75" s="17"/>
      <c r="LZX75" s="17"/>
      <c r="LZY75" s="17"/>
      <c r="LZZ75" s="17"/>
      <c r="MAA75" s="17"/>
      <c r="MAB75" s="17"/>
      <c r="MAC75" s="17"/>
      <c r="MAD75" s="17"/>
      <c r="MAE75" s="17"/>
      <c r="MAF75" s="17"/>
      <c r="MAG75" s="17"/>
      <c r="MAH75" s="17"/>
      <c r="MAI75" s="17"/>
      <c r="MAJ75" s="17"/>
      <c r="MAK75" s="17"/>
      <c r="MAL75" s="17"/>
      <c r="MAM75" s="17"/>
      <c r="MAN75" s="17"/>
      <c r="MAO75" s="17"/>
      <c r="MAP75" s="17"/>
      <c r="MAQ75" s="17"/>
      <c r="MAR75" s="17"/>
      <c r="MAS75" s="17"/>
      <c r="MAT75" s="17"/>
      <c r="MAU75" s="17"/>
      <c r="MAV75" s="17"/>
      <c r="MAW75" s="17"/>
      <c r="MAX75" s="17"/>
      <c r="MAY75" s="17"/>
      <c r="MAZ75" s="17"/>
      <c r="MBA75" s="17"/>
      <c r="MBB75" s="17"/>
      <c r="MBC75" s="17"/>
      <c r="MBD75" s="17"/>
      <c r="MBE75" s="17"/>
      <c r="MBF75" s="17"/>
      <c r="MBG75" s="17"/>
      <c r="MBH75" s="17"/>
      <c r="MBI75" s="17"/>
      <c r="MBJ75" s="17"/>
      <c r="MBK75" s="17"/>
      <c r="MBL75" s="17"/>
      <c r="MBM75" s="17"/>
      <c r="MBN75" s="17"/>
      <c r="MBO75" s="17"/>
      <c r="MBP75" s="17"/>
      <c r="MBQ75" s="17"/>
      <c r="MBR75" s="17"/>
      <c r="MBS75" s="17"/>
      <c r="MBT75" s="17"/>
      <c r="MBU75" s="17"/>
      <c r="MBV75" s="17"/>
      <c r="MBW75" s="17"/>
      <c r="MBX75" s="17"/>
      <c r="MBY75" s="17"/>
      <c r="MBZ75" s="17"/>
      <c r="MCA75" s="17"/>
      <c r="MCB75" s="17"/>
      <c r="MCC75" s="17"/>
      <c r="MCD75" s="17"/>
      <c r="MCE75" s="17"/>
      <c r="MCF75" s="17"/>
      <c r="MCG75" s="17"/>
      <c r="MCH75" s="17"/>
      <c r="MCI75" s="17"/>
      <c r="MCJ75" s="17"/>
      <c r="MCK75" s="17"/>
      <c r="MCL75" s="17"/>
      <c r="MCM75" s="17"/>
      <c r="MCN75" s="17"/>
      <c r="MCO75" s="17"/>
      <c r="MCP75" s="17"/>
      <c r="MCQ75" s="17"/>
      <c r="MCR75" s="17"/>
      <c r="MCS75" s="17"/>
      <c r="MCT75" s="17"/>
      <c r="MCU75" s="17"/>
      <c r="MCV75" s="17"/>
      <c r="MCW75" s="17"/>
      <c r="MCX75" s="17"/>
      <c r="MCY75" s="17"/>
      <c r="MCZ75" s="17"/>
      <c r="MDA75" s="17"/>
      <c r="MDB75" s="17"/>
      <c r="MDC75" s="17"/>
      <c r="MDD75" s="17"/>
      <c r="MDE75" s="17"/>
      <c r="MDF75" s="17"/>
      <c r="MDG75" s="17"/>
      <c r="MDH75" s="17"/>
      <c r="MDI75" s="17"/>
      <c r="MDJ75" s="17"/>
      <c r="MDK75" s="17"/>
      <c r="MDL75" s="17"/>
      <c r="MDM75" s="17"/>
      <c r="MDN75" s="17"/>
      <c r="MDO75" s="17"/>
      <c r="MDP75" s="17"/>
      <c r="MDQ75" s="17"/>
      <c r="MDR75" s="17"/>
      <c r="MDS75" s="17"/>
      <c r="MDT75" s="17"/>
      <c r="MDU75" s="17"/>
      <c r="MDV75" s="17"/>
      <c r="MDW75" s="17"/>
      <c r="MDX75" s="17"/>
      <c r="MDY75" s="17"/>
      <c r="MDZ75" s="17"/>
      <c r="MEA75" s="17"/>
      <c r="MEB75" s="17"/>
      <c r="MEC75" s="17"/>
      <c r="MED75" s="17"/>
      <c r="MEE75" s="17"/>
      <c r="MEF75" s="17"/>
      <c r="MEG75" s="17"/>
      <c r="MEH75" s="17"/>
      <c r="MEI75" s="17"/>
      <c r="MEJ75" s="17"/>
      <c r="MEK75" s="17"/>
      <c r="MEL75" s="17"/>
      <c r="MEM75" s="17"/>
      <c r="MEN75" s="17"/>
      <c r="MEO75" s="17"/>
      <c r="MEP75" s="17"/>
      <c r="MEQ75" s="17"/>
      <c r="MER75" s="17"/>
      <c r="MES75" s="17"/>
      <c r="MET75" s="17"/>
      <c r="MEU75" s="17"/>
      <c r="MEV75" s="17"/>
      <c r="MEW75" s="17"/>
      <c r="MEX75" s="17"/>
      <c r="MEY75" s="17"/>
      <c r="MEZ75" s="17"/>
      <c r="MFA75" s="17"/>
      <c r="MFB75" s="17"/>
      <c r="MFC75" s="17"/>
      <c r="MFD75" s="17"/>
      <c r="MFE75" s="17"/>
      <c r="MFF75" s="17"/>
      <c r="MFG75" s="17"/>
      <c r="MFH75" s="17"/>
      <c r="MFI75" s="17"/>
      <c r="MFJ75" s="17"/>
      <c r="MFK75" s="17"/>
      <c r="MFL75" s="17"/>
      <c r="MFM75" s="17"/>
      <c r="MFN75" s="17"/>
      <c r="MFO75" s="17"/>
      <c r="MFP75" s="17"/>
      <c r="MFQ75" s="17"/>
      <c r="MFR75" s="17"/>
      <c r="MFS75" s="17"/>
      <c r="MFT75" s="17"/>
      <c r="MFU75" s="17"/>
      <c r="MFV75" s="17"/>
      <c r="MFW75" s="17"/>
      <c r="MFX75" s="17"/>
      <c r="MFY75" s="17"/>
      <c r="MFZ75" s="17"/>
      <c r="MGA75" s="17"/>
      <c r="MGB75" s="17"/>
      <c r="MGC75" s="17"/>
      <c r="MGD75" s="17"/>
      <c r="MGE75" s="17"/>
      <c r="MGF75" s="17"/>
      <c r="MGG75" s="17"/>
      <c r="MGH75" s="17"/>
      <c r="MGI75" s="17"/>
      <c r="MGJ75" s="17"/>
      <c r="MGK75" s="17"/>
      <c r="MGL75" s="17"/>
      <c r="MGM75" s="17"/>
      <c r="MGN75" s="17"/>
      <c r="MGO75" s="17"/>
      <c r="MGP75" s="17"/>
      <c r="MGQ75" s="17"/>
      <c r="MGR75" s="17"/>
      <c r="MGS75" s="17"/>
      <c r="MGT75" s="17"/>
      <c r="MGU75" s="17"/>
      <c r="MGV75" s="17"/>
      <c r="MGW75" s="17"/>
      <c r="MGX75" s="17"/>
      <c r="MGY75" s="17"/>
      <c r="MGZ75" s="17"/>
      <c r="MHA75" s="17"/>
      <c r="MHB75" s="17"/>
      <c r="MHC75" s="17"/>
      <c r="MHD75" s="17"/>
      <c r="MHE75" s="17"/>
      <c r="MHF75" s="17"/>
      <c r="MHG75" s="17"/>
      <c r="MHH75" s="17"/>
      <c r="MHI75" s="17"/>
      <c r="MHJ75" s="17"/>
      <c r="MHK75" s="17"/>
      <c r="MHL75" s="17"/>
      <c r="MHM75" s="17"/>
      <c r="MHN75" s="17"/>
      <c r="MHO75" s="17"/>
      <c r="MHP75" s="17"/>
      <c r="MHQ75" s="17"/>
      <c r="MHR75" s="17"/>
      <c r="MHS75" s="17"/>
      <c r="MHT75" s="17"/>
      <c r="MHU75" s="17"/>
      <c r="MHV75" s="17"/>
      <c r="MHW75" s="17"/>
      <c r="MHX75" s="17"/>
      <c r="MHY75" s="17"/>
      <c r="MHZ75" s="17"/>
      <c r="MIA75" s="17"/>
      <c r="MIB75" s="17"/>
      <c r="MIC75" s="17"/>
      <c r="MID75" s="17"/>
      <c r="MIE75" s="17"/>
      <c r="MIF75" s="17"/>
      <c r="MIG75" s="17"/>
      <c r="MIH75" s="17"/>
      <c r="MII75" s="17"/>
      <c r="MIJ75" s="17"/>
      <c r="MIK75" s="17"/>
      <c r="MIL75" s="17"/>
      <c r="MIM75" s="17"/>
      <c r="MIN75" s="17"/>
      <c r="MIO75" s="17"/>
      <c r="MIP75" s="17"/>
      <c r="MIQ75" s="17"/>
      <c r="MIR75" s="17"/>
      <c r="MIS75" s="17"/>
      <c r="MIT75" s="17"/>
      <c r="MIU75" s="17"/>
      <c r="MIV75" s="17"/>
      <c r="MIW75" s="17"/>
      <c r="MIX75" s="17"/>
      <c r="MIY75" s="17"/>
      <c r="MIZ75" s="17"/>
      <c r="MJA75" s="17"/>
      <c r="MJB75" s="17"/>
      <c r="MJC75" s="17"/>
      <c r="MJD75" s="17"/>
      <c r="MJE75" s="17"/>
      <c r="MJF75" s="17"/>
      <c r="MJG75" s="17"/>
      <c r="MJH75" s="17"/>
      <c r="MJI75" s="17"/>
      <c r="MJJ75" s="17"/>
      <c r="MJK75" s="17"/>
      <c r="MJL75" s="17"/>
      <c r="MJM75" s="17"/>
      <c r="MJN75" s="17"/>
      <c r="MJO75" s="17"/>
      <c r="MJP75" s="17"/>
      <c r="MJQ75" s="17"/>
      <c r="MJR75" s="17"/>
      <c r="MJS75" s="17"/>
      <c r="MJT75" s="17"/>
      <c r="MJU75" s="17"/>
      <c r="MJV75" s="17"/>
      <c r="MJW75" s="17"/>
      <c r="MJX75" s="17"/>
      <c r="MJY75" s="17"/>
      <c r="MJZ75" s="17"/>
      <c r="MKA75" s="17"/>
      <c r="MKB75" s="17"/>
      <c r="MKC75" s="17"/>
      <c r="MKD75" s="17"/>
      <c r="MKE75" s="17"/>
      <c r="MKF75" s="17"/>
      <c r="MKG75" s="17"/>
      <c r="MKH75" s="17"/>
      <c r="MKI75" s="17"/>
      <c r="MKJ75" s="17"/>
      <c r="MKK75" s="17"/>
      <c r="MKL75" s="17"/>
      <c r="MKM75" s="17"/>
      <c r="MKN75" s="17"/>
      <c r="MKO75" s="17"/>
      <c r="MKP75" s="17"/>
      <c r="MKQ75" s="17"/>
      <c r="MKR75" s="17"/>
      <c r="MKS75" s="17"/>
      <c r="MKT75" s="17"/>
      <c r="MKU75" s="17"/>
      <c r="MKV75" s="17"/>
      <c r="MKW75" s="17"/>
      <c r="MKX75" s="17"/>
      <c r="MKY75" s="17"/>
      <c r="MKZ75" s="17"/>
      <c r="MLA75" s="17"/>
      <c r="MLB75" s="17"/>
      <c r="MLC75" s="17"/>
      <c r="MLD75" s="17"/>
      <c r="MLE75" s="17"/>
      <c r="MLF75" s="17"/>
      <c r="MLG75" s="17"/>
      <c r="MLH75" s="17"/>
      <c r="MLI75" s="17"/>
      <c r="MLJ75" s="17"/>
      <c r="MLK75" s="17"/>
      <c r="MLL75" s="17"/>
      <c r="MLM75" s="17"/>
      <c r="MLN75" s="17"/>
      <c r="MLO75" s="17"/>
      <c r="MLP75" s="17"/>
      <c r="MLQ75" s="17"/>
      <c r="MLR75" s="17"/>
      <c r="MLS75" s="17"/>
      <c r="MLT75" s="17"/>
      <c r="MLU75" s="17"/>
      <c r="MLV75" s="17"/>
      <c r="MLW75" s="17"/>
      <c r="MLX75" s="17"/>
      <c r="MLY75" s="17"/>
      <c r="MLZ75" s="17"/>
      <c r="MMA75" s="17"/>
      <c r="MMB75" s="17"/>
      <c r="MMC75" s="17"/>
      <c r="MMD75" s="17"/>
      <c r="MME75" s="17"/>
      <c r="MMF75" s="17"/>
      <c r="MMG75" s="17"/>
      <c r="MMH75" s="17"/>
      <c r="MMI75" s="17"/>
      <c r="MMJ75" s="17"/>
      <c r="MMK75" s="17"/>
      <c r="MML75" s="17"/>
      <c r="MMM75" s="17"/>
      <c r="MMN75" s="17"/>
      <c r="MMO75" s="17"/>
      <c r="MMP75" s="17"/>
      <c r="MMQ75" s="17"/>
      <c r="MMR75" s="17"/>
      <c r="MMS75" s="17"/>
      <c r="MMT75" s="17"/>
      <c r="MMU75" s="17"/>
      <c r="MMV75" s="17"/>
      <c r="MMW75" s="17"/>
      <c r="MMX75" s="17"/>
      <c r="MMY75" s="17"/>
      <c r="MMZ75" s="17"/>
      <c r="MNA75" s="17"/>
      <c r="MNB75" s="17"/>
      <c r="MNC75" s="17"/>
      <c r="MND75" s="17"/>
      <c r="MNE75" s="17"/>
      <c r="MNF75" s="17"/>
      <c r="MNG75" s="17"/>
      <c r="MNH75" s="17"/>
      <c r="MNI75" s="17"/>
      <c r="MNJ75" s="17"/>
      <c r="MNK75" s="17"/>
      <c r="MNL75" s="17"/>
      <c r="MNM75" s="17"/>
      <c r="MNN75" s="17"/>
      <c r="MNO75" s="17"/>
      <c r="MNP75" s="17"/>
      <c r="MNQ75" s="17"/>
      <c r="MNR75" s="17"/>
      <c r="MNS75" s="17"/>
      <c r="MNT75" s="17"/>
      <c r="MNU75" s="17"/>
      <c r="MNV75" s="17"/>
      <c r="MNW75" s="17"/>
      <c r="MNX75" s="17"/>
      <c r="MNY75" s="17"/>
      <c r="MNZ75" s="17"/>
      <c r="MOA75" s="17"/>
      <c r="MOB75" s="17"/>
      <c r="MOC75" s="17"/>
      <c r="MOD75" s="17"/>
      <c r="MOE75" s="17"/>
      <c r="MOF75" s="17"/>
      <c r="MOG75" s="17"/>
      <c r="MOH75" s="17"/>
      <c r="MOI75" s="17"/>
      <c r="MOJ75" s="17"/>
      <c r="MOK75" s="17"/>
      <c r="MOL75" s="17"/>
      <c r="MOM75" s="17"/>
      <c r="MON75" s="17"/>
      <c r="MOO75" s="17"/>
      <c r="MOP75" s="17"/>
      <c r="MOQ75" s="17"/>
      <c r="MOR75" s="17"/>
      <c r="MOS75" s="17"/>
      <c r="MOT75" s="17"/>
      <c r="MOU75" s="17"/>
      <c r="MOV75" s="17"/>
      <c r="MOW75" s="17"/>
      <c r="MOX75" s="17"/>
      <c r="MOY75" s="17"/>
      <c r="MOZ75" s="17"/>
      <c r="MPA75" s="17"/>
      <c r="MPB75" s="17"/>
      <c r="MPC75" s="17"/>
      <c r="MPD75" s="17"/>
      <c r="MPE75" s="17"/>
      <c r="MPF75" s="17"/>
      <c r="MPG75" s="17"/>
      <c r="MPH75" s="17"/>
      <c r="MPI75" s="17"/>
      <c r="MPJ75" s="17"/>
      <c r="MPK75" s="17"/>
      <c r="MPL75" s="17"/>
      <c r="MPM75" s="17"/>
      <c r="MPN75" s="17"/>
      <c r="MPO75" s="17"/>
      <c r="MPP75" s="17"/>
      <c r="MPQ75" s="17"/>
      <c r="MPR75" s="17"/>
      <c r="MPS75" s="17"/>
      <c r="MPT75" s="17"/>
      <c r="MPU75" s="17"/>
      <c r="MPV75" s="17"/>
      <c r="MPW75" s="17"/>
      <c r="MPX75" s="17"/>
      <c r="MPY75" s="17"/>
      <c r="MPZ75" s="17"/>
      <c r="MQA75" s="17"/>
      <c r="MQB75" s="17"/>
      <c r="MQC75" s="17"/>
      <c r="MQD75" s="17"/>
      <c r="MQE75" s="17"/>
      <c r="MQF75" s="17"/>
      <c r="MQG75" s="17"/>
      <c r="MQH75" s="17"/>
      <c r="MQI75" s="17"/>
      <c r="MQJ75" s="17"/>
      <c r="MQK75" s="17"/>
      <c r="MQL75" s="17"/>
      <c r="MQM75" s="17"/>
      <c r="MQN75" s="17"/>
      <c r="MQO75" s="17"/>
      <c r="MQP75" s="17"/>
      <c r="MQQ75" s="17"/>
      <c r="MQR75" s="17"/>
      <c r="MQS75" s="17"/>
      <c r="MQT75" s="17"/>
      <c r="MQU75" s="17"/>
      <c r="MQV75" s="17"/>
      <c r="MQW75" s="17"/>
      <c r="MQX75" s="17"/>
      <c r="MQY75" s="17"/>
      <c r="MQZ75" s="17"/>
      <c r="MRA75" s="17"/>
      <c r="MRB75" s="17"/>
      <c r="MRC75" s="17"/>
      <c r="MRD75" s="17"/>
      <c r="MRE75" s="17"/>
      <c r="MRF75" s="17"/>
      <c r="MRG75" s="17"/>
      <c r="MRH75" s="17"/>
      <c r="MRI75" s="17"/>
      <c r="MRJ75" s="17"/>
      <c r="MRK75" s="17"/>
      <c r="MRL75" s="17"/>
      <c r="MRM75" s="17"/>
      <c r="MRN75" s="17"/>
      <c r="MRO75" s="17"/>
      <c r="MRP75" s="17"/>
      <c r="MRQ75" s="17"/>
      <c r="MRR75" s="17"/>
      <c r="MRS75" s="17"/>
      <c r="MRT75" s="17"/>
      <c r="MRU75" s="17"/>
      <c r="MRV75" s="17"/>
      <c r="MRW75" s="17"/>
      <c r="MRX75" s="17"/>
      <c r="MRY75" s="17"/>
      <c r="MRZ75" s="17"/>
      <c r="MSA75" s="17"/>
      <c r="MSB75" s="17"/>
      <c r="MSC75" s="17"/>
      <c r="MSD75" s="17"/>
      <c r="MSE75" s="17"/>
      <c r="MSF75" s="17"/>
      <c r="MSG75" s="17"/>
      <c r="MSH75" s="17"/>
      <c r="MSI75" s="17"/>
      <c r="MSJ75" s="17"/>
      <c r="MSK75" s="17"/>
      <c r="MSL75" s="17"/>
      <c r="MSM75" s="17"/>
      <c r="MSN75" s="17"/>
      <c r="MSO75" s="17"/>
      <c r="MSP75" s="17"/>
      <c r="MSQ75" s="17"/>
      <c r="MSR75" s="17"/>
      <c r="MSS75" s="17"/>
      <c r="MST75" s="17"/>
      <c r="MSU75" s="17"/>
      <c r="MSV75" s="17"/>
      <c r="MSW75" s="17"/>
      <c r="MSX75" s="17"/>
      <c r="MSY75" s="17"/>
      <c r="MSZ75" s="17"/>
      <c r="MTA75" s="17"/>
      <c r="MTB75" s="17"/>
      <c r="MTC75" s="17"/>
      <c r="MTD75" s="17"/>
      <c r="MTE75" s="17"/>
      <c r="MTF75" s="17"/>
      <c r="MTG75" s="17"/>
      <c r="MTH75" s="17"/>
      <c r="MTI75" s="17"/>
      <c r="MTJ75" s="17"/>
      <c r="MTK75" s="17"/>
      <c r="MTL75" s="17"/>
      <c r="MTM75" s="17"/>
      <c r="MTN75" s="17"/>
      <c r="MTO75" s="17"/>
      <c r="MTP75" s="17"/>
      <c r="MTQ75" s="17"/>
      <c r="MTR75" s="17"/>
      <c r="MTS75" s="17"/>
      <c r="MTT75" s="17"/>
      <c r="MTU75" s="17"/>
      <c r="MTV75" s="17"/>
      <c r="MTW75" s="17"/>
      <c r="MTX75" s="17"/>
      <c r="MTY75" s="17"/>
      <c r="MTZ75" s="17"/>
      <c r="MUA75" s="17"/>
      <c r="MUB75" s="17"/>
      <c r="MUC75" s="17"/>
      <c r="MUD75" s="17"/>
      <c r="MUE75" s="17"/>
      <c r="MUF75" s="17"/>
      <c r="MUG75" s="17"/>
      <c r="MUH75" s="17"/>
      <c r="MUI75" s="17"/>
      <c r="MUJ75" s="17"/>
      <c r="MUK75" s="17"/>
      <c r="MUL75" s="17"/>
      <c r="MUM75" s="17"/>
      <c r="MUN75" s="17"/>
      <c r="MUO75" s="17"/>
      <c r="MUP75" s="17"/>
      <c r="MUQ75" s="17"/>
      <c r="MUR75" s="17"/>
      <c r="MUS75" s="17"/>
      <c r="MUT75" s="17"/>
      <c r="MUU75" s="17"/>
      <c r="MUV75" s="17"/>
      <c r="MUW75" s="17"/>
      <c r="MUX75" s="17"/>
      <c r="MUY75" s="17"/>
      <c r="MUZ75" s="17"/>
      <c r="MVA75" s="17"/>
      <c r="MVB75" s="17"/>
      <c r="MVC75" s="17"/>
      <c r="MVD75" s="17"/>
      <c r="MVE75" s="17"/>
      <c r="MVF75" s="17"/>
      <c r="MVG75" s="17"/>
      <c r="MVH75" s="17"/>
      <c r="MVI75" s="17"/>
      <c r="MVJ75" s="17"/>
      <c r="MVK75" s="17"/>
      <c r="MVL75" s="17"/>
      <c r="MVM75" s="17"/>
      <c r="MVN75" s="17"/>
      <c r="MVO75" s="17"/>
      <c r="MVP75" s="17"/>
      <c r="MVQ75" s="17"/>
      <c r="MVR75" s="17"/>
      <c r="MVS75" s="17"/>
      <c r="MVT75" s="17"/>
      <c r="MVU75" s="17"/>
      <c r="MVV75" s="17"/>
      <c r="MVW75" s="17"/>
      <c r="MVX75" s="17"/>
      <c r="MVY75" s="17"/>
      <c r="MVZ75" s="17"/>
      <c r="MWA75" s="17"/>
      <c r="MWB75" s="17"/>
      <c r="MWC75" s="17"/>
      <c r="MWD75" s="17"/>
      <c r="MWE75" s="17"/>
      <c r="MWF75" s="17"/>
      <c r="MWG75" s="17"/>
      <c r="MWH75" s="17"/>
      <c r="MWI75" s="17"/>
      <c r="MWJ75" s="17"/>
      <c r="MWK75" s="17"/>
      <c r="MWL75" s="17"/>
      <c r="MWM75" s="17"/>
      <c r="MWN75" s="17"/>
      <c r="MWO75" s="17"/>
      <c r="MWP75" s="17"/>
      <c r="MWQ75" s="17"/>
      <c r="MWR75" s="17"/>
      <c r="MWS75" s="17"/>
      <c r="MWT75" s="17"/>
      <c r="MWU75" s="17"/>
      <c r="MWV75" s="17"/>
      <c r="MWW75" s="17"/>
      <c r="MWX75" s="17"/>
      <c r="MWY75" s="17"/>
      <c r="MWZ75" s="17"/>
      <c r="MXA75" s="17"/>
      <c r="MXB75" s="17"/>
      <c r="MXC75" s="17"/>
      <c r="MXD75" s="17"/>
      <c r="MXE75" s="17"/>
      <c r="MXF75" s="17"/>
      <c r="MXG75" s="17"/>
      <c r="MXH75" s="17"/>
      <c r="MXI75" s="17"/>
      <c r="MXJ75" s="17"/>
      <c r="MXK75" s="17"/>
      <c r="MXL75" s="17"/>
      <c r="MXM75" s="17"/>
      <c r="MXN75" s="17"/>
      <c r="MXO75" s="17"/>
      <c r="MXP75" s="17"/>
      <c r="MXQ75" s="17"/>
      <c r="MXR75" s="17"/>
      <c r="MXS75" s="17"/>
      <c r="MXT75" s="17"/>
      <c r="MXU75" s="17"/>
      <c r="MXV75" s="17"/>
      <c r="MXW75" s="17"/>
      <c r="MXX75" s="17"/>
      <c r="MXY75" s="17"/>
      <c r="MXZ75" s="17"/>
      <c r="MYA75" s="17"/>
      <c r="MYB75" s="17"/>
      <c r="MYC75" s="17"/>
      <c r="MYD75" s="17"/>
      <c r="MYE75" s="17"/>
      <c r="MYF75" s="17"/>
      <c r="MYG75" s="17"/>
      <c r="MYH75" s="17"/>
      <c r="MYI75" s="17"/>
      <c r="MYJ75" s="17"/>
      <c r="MYK75" s="17"/>
      <c r="MYL75" s="17"/>
      <c r="MYM75" s="17"/>
      <c r="MYN75" s="17"/>
      <c r="MYO75" s="17"/>
      <c r="MYP75" s="17"/>
      <c r="MYQ75" s="17"/>
      <c r="MYR75" s="17"/>
      <c r="MYS75" s="17"/>
      <c r="MYT75" s="17"/>
      <c r="MYU75" s="17"/>
      <c r="MYV75" s="17"/>
      <c r="MYW75" s="17"/>
      <c r="MYX75" s="17"/>
      <c r="MYY75" s="17"/>
      <c r="MYZ75" s="17"/>
      <c r="MZA75" s="17"/>
      <c r="MZB75" s="17"/>
      <c r="MZC75" s="17"/>
      <c r="MZD75" s="17"/>
      <c r="MZE75" s="17"/>
      <c r="MZF75" s="17"/>
      <c r="MZG75" s="17"/>
      <c r="MZH75" s="17"/>
      <c r="MZI75" s="17"/>
      <c r="MZJ75" s="17"/>
      <c r="MZK75" s="17"/>
      <c r="MZL75" s="17"/>
      <c r="MZM75" s="17"/>
      <c r="MZN75" s="17"/>
      <c r="MZO75" s="17"/>
      <c r="MZP75" s="17"/>
      <c r="MZQ75" s="17"/>
      <c r="MZR75" s="17"/>
      <c r="MZS75" s="17"/>
      <c r="MZT75" s="17"/>
      <c r="MZU75" s="17"/>
      <c r="MZV75" s="17"/>
      <c r="MZW75" s="17"/>
      <c r="MZX75" s="17"/>
      <c r="MZY75" s="17"/>
      <c r="MZZ75" s="17"/>
      <c r="NAA75" s="17"/>
      <c r="NAB75" s="17"/>
      <c r="NAC75" s="17"/>
      <c r="NAD75" s="17"/>
      <c r="NAE75" s="17"/>
      <c r="NAF75" s="17"/>
      <c r="NAG75" s="17"/>
      <c r="NAH75" s="17"/>
      <c r="NAI75" s="17"/>
      <c r="NAJ75" s="17"/>
      <c r="NAK75" s="17"/>
      <c r="NAL75" s="17"/>
      <c r="NAM75" s="17"/>
      <c r="NAN75" s="17"/>
      <c r="NAO75" s="17"/>
      <c r="NAP75" s="17"/>
      <c r="NAQ75" s="17"/>
      <c r="NAR75" s="17"/>
      <c r="NAS75" s="17"/>
      <c r="NAT75" s="17"/>
      <c r="NAU75" s="17"/>
      <c r="NAV75" s="17"/>
      <c r="NAW75" s="17"/>
      <c r="NAX75" s="17"/>
      <c r="NAY75" s="17"/>
      <c r="NAZ75" s="17"/>
      <c r="NBA75" s="17"/>
      <c r="NBB75" s="17"/>
      <c r="NBC75" s="17"/>
      <c r="NBD75" s="17"/>
      <c r="NBE75" s="17"/>
      <c r="NBF75" s="17"/>
      <c r="NBG75" s="17"/>
      <c r="NBH75" s="17"/>
      <c r="NBI75" s="17"/>
      <c r="NBJ75" s="17"/>
      <c r="NBK75" s="17"/>
      <c r="NBL75" s="17"/>
      <c r="NBM75" s="17"/>
      <c r="NBN75" s="17"/>
      <c r="NBO75" s="17"/>
      <c r="NBP75" s="17"/>
      <c r="NBQ75" s="17"/>
      <c r="NBR75" s="17"/>
      <c r="NBS75" s="17"/>
      <c r="NBT75" s="17"/>
      <c r="NBU75" s="17"/>
      <c r="NBV75" s="17"/>
      <c r="NBW75" s="17"/>
      <c r="NBX75" s="17"/>
      <c r="NBY75" s="17"/>
      <c r="NBZ75" s="17"/>
      <c r="NCA75" s="17"/>
      <c r="NCB75" s="17"/>
      <c r="NCC75" s="17"/>
      <c r="NCD75" s="17"/>
      <c r="NCE75" s="17"/>
      <c r="NCF75" s="17"/>
      <c r="NCG75" s="17"/>
      <c r="NCH75" s="17"/>
      <c r="NCI75" s="17"/>
      <c r="NCJ75" s="17"/>
      <c r="NCK75" s="17"/>
      <c r="NCL75" s="17"/>
      <c r="NCM75" s="17"/>
      <c r="NCN75" s="17"/>
      <c r="NCO75" s="17"/>
      <c r="NCP75" s="17"/>
      <c r="NCQ75" s="17"/>
      <c r="NCR75" s="17"/>
      <c r="NCS75" s="17"/>
      <c r="NCT75" s="17"/>
      <c r="NCU75" s="17"/>
      <c r="NCV75" s="17"/>
      <c r="NCW75" s="17"/>
      <c r="NCX75" s="17"/>
      <c r="NCY75" s="17"/>
      <c r="NCZ75" s="17"/>
      <c r="NDA75" s="17"/>
      <c r="NDB75" s="17"/>
      <c r="NDC75" s="17"/>
      <c r="NDD75" s="17"/>
      <c r="NDE75" s="17"/>
      <c r="NDF75" s="17"/>
      <c r="NDG75" s="17"/>
      <c r="NDH75" s="17"/>
      <c r="NDI75" s="17"/>
      <c r="NDJ75" s="17"/>
      <c r="NDK75" s="17"/>
      <c r="NDL75" s="17"/>
      <c r="NDM75" s="17"/>
      <c r="NDN75" s="17"/>
      <c r="NDO75" s="17"/>
      <c r="NDP75" s="17"/>
      <c r="NDQ75" s="17"/>
      <c r="NDR75" s="17"/>
      <c r="NDS75" s="17"/>
      <c r="NDT75" s="17"/>
      <c r="NDU75" s="17"/>
      <c r="NDV75" s="17"/>
      <c r="NDW75" s="17"/>
      <c r="NDX75" s="17"/>
      <c r="NDY75" s="17"/>
      <c r="NDZ75" s="17"/>
      <c r="NEA75" s="17"/>
      <c r="NEB75" s="17"/>
      <c r="NEC75" s="17"/>
      <c r="NED75" s="17"/>
      <c r="NEE75" s="17"/>
      <c r="NEF75" s="17"/>
      <c r="NEG75" s="17"/>
      <c r="NEH75" s="17"/>
      <c r="NEI75" s="17"/>
      <c r="NEJ75" s="17"/>
      <c r="NEK75" s="17"/>
      <c r="NEL75" s="17"/>
      <c r="NEM75" s="17"/>
      <c r="NEN75" s="17"/>
      <c r="NEO75" s="17"/>
      <c r="NEP75" s="17"/>
      <c r="NEQ75" s="17"/>
      <c r="NER75" s="17"/>
      <c r="NES75" s="17"/>
      <c r="NET75" s="17"/>
      <c r="NEU75" s="17"/>
      <c r="NEV75" s="17"/>
      <c r="NEW75" s="17"/>
      <c r="NEX75" s="17"/>
      <c r="NEY75" s="17"/>
      <c r="NEZ75" s="17"/>
      <c r="NFA75" s="17"/>
      <c r="NFB75" s="17"/>
      <c r="NFC75" s="17"/>
      <c r="NFD75" s="17"/>
      <c r="NFE75" s="17"/>
      <c r="NFF75" s="17"/>
      <c r="NFG75" s="17"/>
      <c r="NFH75" s="17"/>
      <c r="NFI75" s="17"/>
      <c r="NFJ75" s="17"/>
      <c r="NFK75" s="17"/>
      <c r="NFL75" s="17"/>
      <c r="NFM75" s="17"/>
      <c r="NFN75" s="17"/>
      <c r="NFO75" s="17"/>
      <c r="NFP75" s="17"/>
      <c r="NFQ75" s="17"/>
      <c r="NFR75" s="17"/>
      <c r="NFS75" s="17"/>
      <c r="NFT75" s="17"/>
      <c r="NFU75" s="17"/>
      <c r="NFV75" s="17"/>
      <c r="NFW75" s="17"/>
      <c r="NFX75" s="17"/>
      <c r="NFY75" s="17"/>
      <c r="NFZ75" s="17"/>
      <c r="NGA75" s="17"/>
      <c r="NGB75" s="17"/>
      <c r="NGC75" s="17"/>
      <c r="NGD75" s="17"/>
      <c r="NGE75" s="17"/>
      <c r="NGF75" s="17"/>
      <c r="NGG75" s="17"/>
      <c r="NGH75" s="17"/>
      <c r="NGI75" s="17"/>
      <c r="NGJ75" s="17"/>
      <c r="NGK75" s="17"/>
      <c r="NGL75" s="17"/>
      <c r="NGM75" s="17"/>
      <c r="NGN75" s="17"/>
      <c r="NGO75" s="17"/>
      <c r="NGP75" s="17"/>
      <c r="NGQ75" s="17"/>
      <c r="NGR75" s="17"/>
      <c r="NGS75" s="17"/>
      <c r="NGT75" s="17"/>
      <c r="NGU75" s="17"/>
      <c r="NGV75" s="17"/>
      <c r="NGW75" s="17"/>
      <c r="NGX75" s="17"/>
      <c r="NGY75" s="17"/>
      <c r="NGZ75" s="17"/>
      <c r="NHA75" s="17"/>
      <c r="NHB75" s="17"/>
      <c r="NHC75" s="17"/>
      <c r="NHD75" s="17"/>
      <c r="NHE75" s="17"/>
      <c r="NHF75" s="17"/>
      <c r="NHG75" s="17"/>
      <c r="NHH75" s="17"/>
      <c r="NHI75" s="17"/>
      <c r="NHJ75" s="17"/>
      <c r="NHK75" s="17"/>
      <c r="NHL75" s="17"/>
      <c r="NHM75" s="17"/>
      <c r="NHN75" s="17"/>
      <c r="NHO75" s="17"/>
      <c r="NHP75" s="17"/>
      <c r="NHQ75" s="17"/>
      <c r="NHR75" s="17"/>
      <c r="NHS75" s="17"/>
      <c r="NHT75" s="17"/>
      <c r="NHU75" s="17"/>
      <c r="NHV75" s="17"/>
      <c r="NHW75" s="17"/>
      <c r="NHX75" s="17"/>
      <c r="NHY75" s="17"/>
      <c r="NHZ75" s="17"/>
      <c r="NIA75" s="17"/>
      <c r="NIB75" s="17"/>
      <c r="NIC75" s="17"/>
      <c r="NID75" s="17"/>
      <c r="NIE75" s="17"/>
      <c r="NIF75" s="17"/>
      <c r="NIG75" s="17"/>
      <c r="NIH75" s="17"/>
      <c r="NII75" s="17"/>
      <c r="NIJ75" s="17"/>
      <c r="NIK75" s="17"/>
      <c r="NIL75" s="17"/>
      <c r="NIM75" s="17"/>
      <c r="NIN75" s="17"/>
      <c r="NIO75" s="17"/>
      <c r="NIP75" s="17"/>
      <c r="NIQ75" s="17"/>
      <c r="NIR75" s="17"/>
      <c r="NIS75" s="17"/>
      <c r="NIT75" s="17"/>
      <c r="NIU75" s="17"/>
      <c r="NIV75" s="17"/>
      <c r="NIW75" s="17"/>
      <c r="NIX75" s="17"/>
      <c r="NIY75" s="17"/>
      <c r="NIZ75" s="17"/>
      <c r="NJA75" s="17"/>
      <c r="NJB75" s="17"/>
      <c r="NJC75" s="17"/>
      <c r="NJD75" s="17"/>
      <c r="NJE75" s="17"/>
      <c r="NJF75" s="17"/>
      <c r="NJG75" s="17"/>
      <c r="NJH75" s="17"/>
      <c r="NJI75" s="17"/>
      <c r="NJJ75" s="17"/>
      <c r="NJK75" s="17"/>
      <c r="NJL75" s="17"/>
      <c r="NJM75" s="17"/>
      <c r="NJN75" s="17"/>
      <c r="NJO75" s="17"/>
      <c r="NJP75" s="17"/>
      <c r="NJQ75" s="17"/>
      <c r="NJR75" s="17"/>
      <c r="NJS75" s="17"/>
      <c r="NJT75" s="17"/>
      <c r="NJU75" s="17"/>
      <c r="NJV75" s="17"/>
      <c r="NJW75" s="17"/>
      <c r="NJX75" s="17"/>
      <c r="NJY75" s="17"/>
      <c r="NJZ75" s="17"/>
      <c r="NKA75" s="17"/>
      <c r="NKB75" s="17"/>
      <c r="NKC75" s="17"/>
      <c r="NKD75" s="17"/>
      <c r="NKE75" s="17"/>
      <c r="NKF75" s="17"/>
      <c r="NKG75" s="17"/>
      <c r="NKH75" s="17"/>
      <c r="NKI75" s="17"/>
      <c r="NKJ75" s="17"/>
      <c r="NKK75" s="17"/>
      <c r="NKL75" s="17"/>
      <c r="NKM75" s="17"/>
      <c r="NKN75" s="17"/>
      <c r="NKO75" s="17"/>
      <c r="NKP75" s="17"/>
      <c r="NKQ75" s="17"/>
      <c r="NKR75" s="17"/>
      <c r="NKS75" s="17"/>
      <c r="NKT75" s="17"/>
      <c r="NKU75" s="17"/>
      <c r="NKV75" s="17"/>
      <c r="NKW75" s="17"/>
      <c r="NKX75" s="17"/>
      <c r="NKY75" s="17"/>
      <c r="NKZ75" s="17"/>
      <c r="NLA75" s="17"/>
      <c r="NLB75" s="17"/>
      <c r="NLC75" s="17"/>
      <c r="NLD75" s="17"/>
      <c r="NLE75" s="17"/>
      <c r="NLF75" s="17"/>
      <c r="NLG75" s="17"/>
      <c r="NLH75" s="17"/>
      <c r="NLI75" s="17"/>
      <c r="NLJ75" s="17"/>
      <c r="NLK75" s="17"/>
      <c r="NLL75" s="17"/>
      <c r="NLM75" s="17"/>
      <c r="NLN75" s="17"/>
      <c r="NLO75" s="17"/>
      <c r="NLP75" s="17"/>
      <c r="NLQ75" s="17"/>
      <c r="NLR75" s="17"/>
      <c r="NLS75" s="17"/>
      <c r="NLT75" s="17"/>
      <c r="NLU75" s="17"/>
      <c r="NLV75" s="17"/>
      <c r="NLW75" s="17"/>
      <c r="NLX75" s="17"/>
      <c r="NLY75" s="17"/>
      <c r="NLZ75" s="17"/>
      <c r="NMA75" s="17"/>
      <c r="NMB75" s="17"/>
      <c r="NMC75" s="17"/>
      <c r="NMD75" s="17"/>
      <c r="NME75" s="17"/>
      <c r="NMF75" s="17"/>
      <c r="NMG75" s="17"/>
      <c r="NMH75" s="17"/>
      <c r="NMI75" s="17"/>
      <c r="NMJ75" s="17"/>
      <c r="NMK75" s="17"/>
      <c r="NML75" s="17"/>
      <c r="NMM75" s="17"/>
      <c r="NMN75" s="17"/>
      <c r="NMO75" s="17"/>
      <c r="NMP75" s="17"/>
      <c r="NMQ75" s="17"/>
      <c r="NMR75" s="17"/>
      <c r="NMS75" s="17"/>
      <c r="NMT75" s="17"/>
      <c r="NMU75" s="17"/>
      <c r="NMV75" s="17"/>
      <c r="NMW75" s="17"/>
      <c r="NMX75" s="17"/>
      <c r="NMY75" s="17"/>
      <c r="NMZ75" s="17"/>
      <c r="NNA75" s="17"/>
      <c r="NNB75" s="17"/>
      <c r="NNC75" s="17"/>
      <c r="NND75" s="17"/>
      <c r="NNE75" s="17"/>
      <c r="NNF75" s="17"/>
      <c r="NNG75" s="17"/>
      <c r="NNH75" s="17"/>
      <c r="NNI75" s="17"/>
      <c r="NNJ75" s="17"/>
      <c r="NNK75" s="17"/>
      <c r="NNL75" s="17"/>
      <c r="NNM75" s="17"/>
      <c r="NNN75" s="17"/>
      <c r="NNO75" s="17"/>
      <c r="NNP75" s="17"/>
      <c r="NNQ75" s="17"/>
      <c r="NNR75" s="17"/>
      <c r="NNS75" s="17"/>
      <c r="NNT75" s="17"/>
      <c r="NNU75" s="17"/>
      <c r="NNV75" s="17"/>
      <c r="NNW75" s="17"/>
      <c r="NNX75" s="17"/>
      <c r="NNY75" s="17"/>
      <c r="NNZ75" s="17"/>
      <c r="NOA75" s="17"/>
      <c r="NOB75" s="17"/>
      <c r="NOC75" s="17"/>
      <c r="NOD75" s="17"/>
      <c r="NOE75" s="17"/>
      <c r="NOF75" s="17"/>
      <c r="NOG75" s="17"/>
      <c r="NOH75" s="17"/>
      <c r="NOI75" s="17"/>
      <c r="NOJ75" s="17"/>
      <c r="NOK75" s="17"/>
      <c r="NOL75" s="17"/>
      <c r="NOM75" s="17"/>
      <c r="NON75" s="17"/>
      <c r="NOO75" s="17"/>
      <c r="NOP75" s="17"/>
      <c r="NOQ75" s="17"/>
      <c r="NOR75" s="17"/>
      <c r="NOS75" s="17"/>
      <c r="NOT75" s="17"/>
      <c r="NOU75" s="17"/>
      <c r="NOV75" s="17"/>
      <c r="NOW75" s="17"/>
      <c r="NOX75" s="17"/>
      <c r="NOY75" s="17"/>
      <c r="NOZ75" s="17"/>
      <c r="NPA75" s="17"/>
      <c r="NPB75" s="17"/>
      <c r="NPC75" s="17"/>
      <c r="NPD75" s="17"/>
      <c r="NPE75" s="17"/>
      <c r="NPF75" s="17"/>
      <c r="NPG75" s="17"/>
      <c r="NPH75" s="17"/>
      <c r="NPI75" s="17"/>
      <c r="NPJ75" s="17"/>
      <c r="NPK75" s="17"/>
      <c r="NPL75" s="17"/>
      <c r="NPM75" s="17"/>
      <c r="NPN75" s="17"/>
      <c r="NPO75" s="17"/>
      <c r="NPP75" s="17"/>
      <c r="NPQ75" s="17"/>
      <c r="NPR75" s="17"/>
      <c r="NPS75" s="17"/>
      <c r="NPT75" s="17"/>
      <c r="NPU75" s="17"/>
      <c r="NPV75" s="17"/>
      <c r="NPW75" s="17"/>
      <c r="NPX75" s="17"/>
      <c r="NPY75" s="17"/>
      <c r="NPZ75" s="17"/>
      <c r="NQA75" s="17"/>
      <c r="NQB75" s="17"/>
      <c r="NQC75" s="17"/>
      <c r="NQD75" s="17"/>
      <c r="NQE75" s="17"/>
      <c r="NQF75" s="17"/>
      <c r="NQG75" s="17"/>
      <c r="NQH75" s="17"/>
      <c r="NQI75" s="17"/>
      <c r="NQJ75" s="17"/>
      <c r="NQK75" s="17"/>
      <c r="NQL75" s="17"/>
      <c r="NQM75" s="17"/>
      <c r="NQN75" s="17"/>
      <c r="NQO75" s="17"/>
      <c r="NQP75" s="17"/>
      <c r="NQQ75" s="17"/>
      <c r="NQR75" s="17"/>
      <c r="NQS75" s="17"/>
      <c r="NQT75" s="17"/>
      <c r="NQU75" s="17"/>
      <c r="NQV75" s="17"/>
      <c r="NQW75" s="17"/>
      <c r="NQX75" s="17"/>
      <c r="NQY75" s="17"/>
      <c r="NQZ75" s="17"/>
      <c r="NRA75" s="17"/>
      <c r="NRB75" s="17"/>
      <c r="NRC75" s="17"/>
      <c r="NRD75" s="17"/>
      <c r="NRE75" s="17"/>
      <c r="NRF75" s="17"/>
      <c r="NRG75" s="17"/>
      <c r="NRH75" s="17"/>
      <c r="NRI75" s="17"/>
      <c r="NRJ75" s="17"/>
      <c r="NRK75" s="17"/>
      <c r="NRL75" s="17"/>
      <c r="NRM75" s="17"/>
      <c r="NRN75" s="17"/>
      <c r="NRO75" s="17"/>
      <c r="NRP75" s="17"/>
      <c r="NRQ75" s="17"/>
      <c r="NRR75" s="17"/>
      <c r="NRS75" s="17"/>
      <c r="NRT75" s="17"/>
      <c r="NRU75" s="17"/>
      <c r="NRV75" s="17"/>
      <c r="NRW75" s="17"/>
      <c r="NRX75" s="17"/>
      <c r="NRY75" s="17"/>
      <c r="NRZ75" s="17"/>
      <c r="NSA75" s="17"/>
      <c r="NSB75" s="17"/>
      <c r="NSC75" s="17"/>
      <c r="NSD75" s="17"/>
      <c r="NSE75" s="17"/>
      <c r="NSF75" s="17"/>
      <c r="NSG75" s="17"/>
      <c r="NSH75" s="17"/>
      <c r="NSI75" s="17"/>
      <c r="NSJ75" s="17"/>
      <c r="NSK75" s="17"/>
      <c r="NSL75" s="17"/>
      <c r="NSM75" s="17"/>
      <c r="NSN75" s="17"/>
      <c r="NSO75" s="17"/>
      <c r="NSP75" s="17"/>
      <c r="NSQ75" s="17"/>
      <c r="NSR75" s="17"/>
      <c r="NSS75" s="17"/>
      <c r="NST75" s="17"/>
      <c r="NSU75" s="17"/>
      <c r="NSV75" s="17"/>
      <c r="NSW75" s="17"/>
      <c r="NSX75" s="17"/>
      <c r="NSY75" s="17"/>
      <c r="NSZ75" s="17"/>
      <c r="NTA75" s="17"/>
      <c r="NTB75" s="17"/>
      <c r="NTC75" s="17"/>
      <c r="NTD75" s="17"/>
      <c r="NTE75" s="17"/>
      <c r="NTF75" s="17"/>
      <c r="NTG75" s="17"/>
      <c r="NTH75" s="17"/>
      <c r="NTI75" s="17"/>
      <c r="NTJ75" s="17"/>
      <c r="NTK75" s="17"/>
      <c r="NTL75" s="17"/>
      <c r="NTM75" s="17"/>
      <c r="NTN75" s="17"/>
      <c r="NTO75" s="17"/>
      <c r="NTP75" s="17"/>
      <c r="NTQ75" s="17"/>
      <c r="NTR75" s="17"/>
      <c r="NTS75" s="17"/>
      <c r="NTT75" s="17"/>
      <c r="NTU75" s="17"/>
      <c r="NTV75" s="17"/>
      <c r="NTW75" s="17"/>
      <c r="NTX75" s="17"/>
      <c r="NTY75" s="17"/>
      <c r="NTZ75" s="17"/>
      <c r="NUA75" s="17"/>
      <c r="NUB75" s="17"/>
      <c r="NUC75" s="17"/>
      <c r="NUD75" s="17"/>
      <c r="NUE75" s="17"/>
      <c r="NUF75" s="17"/>
      <c r="NUG75" s="17"/>
      <c r="NUH75" s="17"/>
      <c r="NUI75" s="17"/>
      <c r="NUJ75" s="17"/>
      <c r="NUK75" s="17"/>
      <c r="NUL75" s="17"/>
      <c r="NUM75" s="17"/>
      <c r="NUN75" s="17"/>
      <c r="NUO75" s="17"/>
      <c r="NUP75" s="17"/>
      <c r="NUQ75" s="17"/>
      <c r="NUR75" s="17"/>
      <c r="NUS75" s="17"/>
      <c r="NUT75" s="17"/>
      <c r="NUU75" s="17"/>
      <c r="NUV75" s="17"/>
      <c r="NUW75" s="17"/>
      <c r="NUX75" s="17"/>
      <c r="NUY75" s="17"/>
      <c r="NUZ75" s="17"/>
      <c r="NVA75" s="17"/>
      <c r="NVB75" s="17"/>
      <c r="NVC75" s="17"/>
      <c r="NVD75" s="17"/>
      <c r="NVE75" s="17"/>
      <c r="NVF75" s="17"/>
      <c r="NVG75" s="17"/>
      <c r="NVH75" s="17"/>
      <c r="NVI75" s="17"/>
      <c r="NVJ75" s="17"/>
      <c r="NVK75" s="17"/>
      <c r="NVL75" s="17"/>
      <c r="NVM75" s="17"/>
      <c r="NVN75" s="17"/>
      <c r="NVO75" s="17"/>
      <c r="NVP75" s="17"/>
      <c r="NVQ75" s="17"/>
      <c r="NVR75" s="17"/>
      <c r="NVS75" s="17"/>
      <c r="NVT75" s="17"/>
      <c r="NVU75" s="17"/>
      <c r="NVV75" s="17"/>
      <c r="NVW75" s="17"/>
      <c r="NVX75" s="17"/>
      <c r="NVY75" s="17"/>
      <c r="NVZ75" s="17"/>
      <c r="NWA75" s="17"/>
      <c r="NWB75" s="17"/>
      <c r="NWC75" s="17"/>
      <c r="NWD75" s="17"/>
      <c r="NWE75" s="17"/>
      <c r="NWF75" s="17"/>
      <c r="NWG75" s="17"/>
      <c r="NWH75" s="17"/>
      <c r="NWI75" s="17"/>
      <c r="NWJ75" s="17"/>
      <c r="NWK75" s="17"/>
      <c r="NWL75" s="17"/>
      <c r="NWM75" s="17"/>
      <c r="NWN75" s="17"/>
      <c r="NWO75" s="17"/>
      <c r="NWP75" s="17"/>
      <c r="NWQ75" s="17"/>
      <c r="NWR75" s="17"/>
      <c r="NWS75" s="17"/>
      <c r="NWT75" s="17"/>
      <c r="NWU75" s="17"/>
      <c r="NWV75" s="17"/>
      <c r="NWW75" s="17"/>
      <c r="NWX75" s="17"/>
      <c r="NWY75" s="17"/>
      <c r="NWZ75" s="17"/>
      <c r="NXA75" s="17"/>
      <c r="NXB75" s="17"/>
      <c r="NXC75" s="17"/>
      <c r="NXD75" s="17"/>
      <c r="NXE75" s="17"/>
      <c r="NXF75" s="17"/>
      <c r="NXG75" s="17"/>
      <c r="NXH75" s="17"/>
      <c r="NXI75" s="17"/>
      <c r="NXJ75" s="17"/>
      <c r="NXK75" s="17"/>
      <c r="NXL75" s="17"/>
      <c r="NXM75" s="17"/>
      <c r="NXN75" s="17"/>
      <c r="NXO75" s="17"/>
      <c r="NXP75" s="17"/>
      <c r="NXQ75" s="17"/>
      <c r="NXR75" s="17"/>
      <c r="NXS75" s="17"/>
      <c r="NXT75" s="17"/>
      <c r="NXU75" s="17"/>
      <c r="NXV75" s="17"/>
      <c r="NXW75" s="17"/>
      <c r="NXX75" s="17"/>
      <c r="NXY75" s="17"/>
      <c r="NXZ75" s="17"/>
      <c r="NYA75" s="17"/>
      <c r="NYB75" s="17"/>
      <c r="NYC75" s="17"/>
      <c r="NYD75" s="17"/>
      <c r="NYE75" s="17"/>
      <c r="NYF75" s="17"/>
      <c r="NYG75" s="17"/>
      <c r="NYH75" s="17"/>
      <c r="NYI75" s="17"/>
      <c r="NYJ75" s="17"/>
      <c r="NYK75" s="17"/>
      <c r="NYL75" s="17"/>
      <c r="NYM75" s="17"/>
      <c r="NYN75" s="17"/>
      <c r="NYO75" s="17"/>
      <c r="NYP75" s="17"/>
      <c r="NYQ75" s="17"/>
      <c r="NYR75" s="17"/>
      <c r="NYS75" s="17"/>
      <c r="NYT75" s="17"/>
      <c r="NYU75" s="17"/>
      <c r="NYV75" s="17"/>
      <c r="NYW75" s="17"/>
      <c r="NYX75" s="17"/>
      <c r="NYY75" s="17"/>
      <c r="NYZ75" s="17"/>
      <c r="NZA75" s="17"/>
      <c r="NZB75" s="17"/>
      <c r="NZC75" s="17"/>
      <c r="NZD75" s="17"/>
      <c r="NZE75" s="17"/>
      <c r="NZF75" s="17"/>
      <c r="NZG75" s="17"/>
      <c r="NZH75" s="17"/>
      <c r="NZI75" s="17"/>
      <c r="NZJ75" s="17"/>
      <c r="NZK75" s="17"/>
      <c r="NZL75" s="17"/>
      <c r="NZM75" s="17"/>
      <c r="NZN75" s="17"/>
      <c r="NZO75" s="17"/>
      <c r="NZP75" s="17"/>
      <c r="NZQ75" s="17"/>
      <c r="NZR75" s="17"/>
      <c r="NZS75" s="17"/>
      <c r="NZT75" s="17"/>
      <c r="NZU75" s="17"/>
      <c r="NZV75" s="17"/>
      <c r="NZW75" s="17"/>
      <c r="NZX75" s="17"/>
      <c r="NZY75" s="17"/>
      <c r="NZZ75" s="17"/>
      <c r="OAA75" s="17"/>
      <c r="OAB75" s="17"/>
      <c r="OAC75" s="17"/>
      <c r="OAD75" s="17"/>
      <c r="OAE75" s="17"/>
      <c r="OAF75" s="17"/>
      <c r="OAG75" s="17"/>
      <c r="OAH75" s="17"/>
      <c r="OAI75" s="17"/>
      <c r="OAJ75" s="17"/>
      <c r="OAK75" s="17"/>
      <c r="OAL75" s="17"/>
      <c r="OAM75" s="17"/>
      <c r="OAN75" s="17"/>
      <c r="OAO75" s="17"/>
      <c r="OAP75" s="17"/>
      <c r="OAQ75" s="17"/>
      <c r="OAR75" s="17"/>
      <c r="OAS75" s="17"/>
      <c r="OAT75" s="17"/>
      <c r="OAU75" s="17"/>
      <c r="OAV75" s="17"/>
      <c r="OAW75" s="17"/>
      <c r="OAX75" s="17"/>
      <c r="OAY75" s="17"/>
      <c r="OAZ75" s="17"/>
      <c r="OBA75" s="17"/>
      <c r="OBB75" s="17"/>
      <c r="OBC75" s="17"/>
      <c r="OBD75" s="17"/>
      <c r="OBE75" s="17"/>
      <c r="OBF75" s="17"/>
      <c r="OBG75" s="17"/>
      <c r="OBH75" s="17"/>
      <c r="OBI75" s="17"/>
      <c r="OBJ75" s="17"/>
      <c r="OBK75" s="17"/>
      <c r="OBL75" s="17"/>
      <c r="OBM75" s="17"/>
      <c r="OBN75" s="17"/>
      <c r="OBO75" s="17"/>
      <c r="OBP75" s="17"/>
      <c r="OBQ75" s="17"/>
      <c r="OBR75" s="17"/>
      <c r="OBS75" s="17"/>
      <c r="OBT75" s="17"/>
      <c r="OBU75" s="17"/>
      <c r="OBV75" s="17"/>
      <c r="OBW75" s="17"/>
      <c r="OBX75" s="17"/>
      <c r="OBY75" s="17"/>
      <c r="OBZ75" s="17"/>
      <c r="OCA75" s="17"/>
      <c r="OCB75" s="17"/>
      <c r="OCC75" s="17"/>
      <c r="OCD75" s="17"/>
      <c r="OCE75" s="17"/>
      <c r="OCF75" s="17"/>
      <c r="OCG75" s="17"/>
      <c r="OCH75" s="17"/>
      <c r="OCI75" s="17"/>
      <c r="OCJ75" s="17"/>
      <c r="OCK75" s="17"/>
      <c r="OCL75" s="17"/>
      <c r="OCM75" s="17"/>
      <c r="OCN75" s="17"/>
      <c r="OCO75" s="17"/>
      <c r="OCP75" s="17"/>
      <c r="OCQ75" s="17"/>
      <c r="OCR75" s="17"/>
      <c r="OCS75" s="17"/>
      <c r="OCT75" s="17"/>
      <c r="OCU75" s="17"/>
      <c r="OCV75" s="17"/>
      <c r="OCW75" s="17"/>
      <c r="OCX75" s="17"/>
      <c r="OCY75" s="17"/>
      <c r="OCZ75" s="17"/>
      <c r="ODA75" s="17"/>
      <c r="ODB75" s="17"/>
      <c r="ODC75" s="17"/>
      <c r="ODD75" s="17"/>
      <c r="ODE75" s="17"/>
      <c r="ODF75" s="17"/>
      <c r="ODG75" s="17"/>
      <c r="ODH75" s="17"/>
      <c r="ODI75" s="17"/>
      <c r="ODJ75" s="17"/>
      <c r="ODK75" s="17"/>
      <c r="ODL75" s="17"/>
      <c r="ODM75" s="17"/>
      <c r="ODN75" s="17"/>
      <c r="ODO75" s="17"/>
      <c r="ODP75" s="17"/>
      <c r="ODQ75" s="17"/>
      <c r="ODR75" s="17"/>
      <c r="ODS75" s="17"/>
      <c r="ODT75" s="17"/>
      <c r="ODU75" s="17"/>
      <c r="ODV75" s="17"/>
      <c r="ODW75" s="17"/>
      <c r="ODX75" s="17"/>
      <c r="ODY75" s="17"/>
      <c r="ODZ75" s="17"/>
      <c r="OEA75" s="17"/>
      <c r="OEB75" s="17"/>
      <c r="OEC75" s="17"/>
      <c r="OED75" s="17"/>
      <c r="OEE75" s="17"/>
      <c r="OEF75" s="17"/>
      <c r="OEG75" s="17"/>
      <c r="OEH75" s="17"/>
      <c r="OEI75" s="17"/>
      <c r="OEJ75" s="17"/>
      <c r="OEK75" s="17"/>
      <c r="OEL75" s="17"/>
      <c r="OEM75" s="17"/>
      <c r="OEN75" s="17"/>
      <c r="OEO75" s="17"/>
      <c r="OEP75" s="17"/>
      <c r="OEQ75" s="17"/>
      <c r="OER75" s="17"/>
      <c r="OES75" s="17"/>
      <c r="OET75" s="17"/>
      <c r="OEU75" s="17"/>
      <c r="OEV75" s="17"/>
      <c r="OEW75" s="17"/>
      <c r="OEX75" s="17"/>
      <c r="OEY75" s="17"/>
      <c r="OEZ75" s="17"/>
      <c r="OFA75" s="17"/>
      <c r="OFB75" s="17"/>
      <c r="OFC75" s="17"/>
      <c r="OFD75" s="17"/>
      <c r="OFE75" s="17"/>
      <c r="OFF75" s="17"/>
      <c r="OFG75" s="17"/>
      <c r="OFH75" s="17"/>
      <c r="OFI75" s="17"/>
      <c r="OFJ75" s="17"/>
      <c r="OFK75" s="17"/>
      <c r="OFL75" s="17"/>
      <c r="OFM75" s="17"/>
      <c r="OFN75" s="17"/>
      <c r="OFO75" s="17"/>
      <c r="OFP75" s="17"/>
      <c r="OFQ75" s="17"/>
      <c r="OFR75" s="17"/>
      <c r="OFS75" s="17"/>
      <c r="OFT75" s="17"/>
      <c r="OFU75" s="17"/>
      <c r="OFV75" s="17"/>
      <c r="OFW75" s="17"/>
      <c r="OFX75" s="17"/>
      <c r="OFY75" s="17"/>
      <c r="OFZ75" s="17"/>
      <c r="OGA75" s="17"/>
      <c r="OGB75" s="17"/>
      <c r="OGC75" s="17"/>
      <c r="OGD75" s="17"/>
      <c r="OGE75" s="17"/>
      <c r="OGF75" s="17"/>
      <c r="OGG75" s="17"/>
      <c r="OGH75" s="17"/>
      <c r="OGI75" s="17"/>
      <c r="OGJ75" s="17"/>
      <c r="OGK75" s="17"/>
      <c r="OGL75" s="17"/>
      <c r="OGM75" s="17"/>
      <c r="OGN75" s="17"/>
      <c r="OGO75" s="17"/>
      <c r="OGP75" s="17"/>
      <c r="OGQ75" s="17"/>
      <c r="OGR75" s="17"/>
      <c r="OGS75" s="17"/>
      <c r="OGT75" s="17"/>
      <c r="OGU75" s="17"/>
      <c r="OGV75" s="17"/>
      <c r="OGW75" s="17"/>
      <c r="OGX75" s="17"/>
      <c r="OGY75" s="17"/>
      <c r="OGZ75" s="17"/>
      <c r="OHA75" s="17"/>
      <c r="OHB75" s="17"/>
      <c r="OHC75" s="17"/>
      <c r="OHD75" s="17"/>
      <c r="OHE75" s="17"/>
      <c r="OHF75" s="17"/>
      <c r="OHG75" s="17"/>
      <c r="OHH75" s="17"/>
      <c r="OHI75" s="17"/>
      <c r="OHJ75" s="17"/>
      <c r="OHK75" s="17"/>
      <c r="OHL75" s="17"/>
      <c r="OHM75" s="17"/>
      <c r="OHN75" s="17"/>
      <c r="OHO75" s="17"/>
      <c r="OHP75" s="17"/>
      <c r="OHQ75" s="17"/>
      <c r="OHR75" s="17"/>
      <c r="OHS75" s="17"/>
      <c r="OHT75" s="17"/>
      <c r="OHU75" s="17"/>
      <c r="OHV75" s="17"/>
      <c r="OHW75" s="17"/>
      <c r="OHX75" s="17"/>
      <c r="OHY75" s="17"/>
      <c r="OHZ75" s="17"/>
      <c r="OIA75" s="17"/>
      <c r="OIB75" s="17"/>
      <c r="OIC75" s="17"/>
      <c r="OID75" s="17"/>
      <c r="OIE75" s="17"/>
      <c r="OIF75" s="17"/>
      <c r="OIG75" s="17"/>
      <c r="OIH75" s="17"/>
      <c r="OII75" s="17"/>
      <c r="OIJ75" s="17"/>
      <c r="OIK75" s="17"/>
      <c r="OIL75" s="17"/>
      <c r="OIM75" s="17"/>
      <c r="OIN75" s="17"/>
      <c r="OIO75" s="17"/>
      <c r="OIP75" s="17"/>
      <c r="OIQ75" s="17"/>
      <c r="OIR75" s="17"/>
      <c r="OIS75" s="17"/>
      <c r="OIT75" s="17"/>
      <c r="OIU75" s="17"/>
      <c r="OIV75" s="17"/>
      <c r="OIW75" s="17"/>
      <c r="OIX75" s="17"/>
      <c r="OIY75" s="17"/>
      <c r="OIZ75" s="17"/>
      <c r="OJA75" s="17"/>
      <c r="OJB75" s="17"/>
      <c r="OJC75" s="17"/>
      <c r="OJD75" s="17"/>
      <c r="OJE75" s="17"/>
      <c r="OJF75" s="17"/>
      <c r="OJG75" s="17"/>
      <c r="OJH75" s="17"/>
      <c r="OJI75" s="17"/>
      <c r="OJJ75" s="17"/>
      <c r="OJK75" s="17"/>
      <c r="OJL75" s="17"/>
      <c r="OJM75" s="17"/>
      <c r="OJN75" s="17"/>
      <c r="OJO75" s="17"/>
      <c r="OJP75" s="17"/>
      <c r="OJQ75" s="17"/>
      <c r="OJR75" s="17"/>
      <c r="OJS75" s="17"/>
      <c r="OJT75" s="17"/>
      <c r="OJU75" s="17"/>
      <c r="OJV75" s="17"/>
      <c r="OJW75" s="17"/>
      <c r="OJX75" s="17"/>
      <c r="OJY75" s="17"/>
      <c r="OJZ75" s="17"/>
      <c r="OKA75" s="17"/>
      <c r="OKB75" s="17"/>
      <c r="OKC75" s="17"/>
      <c r="OKD75" s="17"/>
      <c r="OKE75" s="17"/>
      <c r="OKF75" s="17"/>
      <c r="OKG75" s="17"/>
      <c r="OKH75" s="17"/>
      <c r="OKI75" s="17"/>
      <c r="OKJ75" s="17"/>
      <c r="OKK75" s="17"/>
      <c r="OKL75" s="17"/>
      <c r="OKM75" s="17"/>
      <c r="OKN75" s="17"/>
      <c r="OKO75" s="17"/>
      <c r="OKP75" s="17"/>
      <c r="OKQ75" s="17"/>
      <c r="OKR75" s="17"/>
      <c r="OKS75" s="17"/>
      <c r="OKT75" s="17"/>
      <c r="OKU75" s="17"/>
      <c r="OKV75" s="17"/>
      <c r="OKW75" s="17"/>
      <c r="OKX75" s="17"/>
      <c r="OKY75" s="17"/>
      <c r="OKZ75" s="17"/>
      <c r="OLA75" s="17"/>
      <c r="OLB75" s="17"/>
      <c r="OLC75" s="17"/>
      <c r="OLD75" s="17"/>
      <c r="OLE75" s="17"/>
      <c r="OLF75" s="17"/>
      <c r="OLG75" s="17"/>
      <c r="OLH75" s="17"/>
      <c r="OLI75" s="17"/>
      <c r="OLJ75" s="17"/>
      <c r="OLK75" s="17"/>
      <c r="OLL75" s="17"/>
      <c r="OLM75" s="17"/>
      <c r="OLN75" s="17"/>
      <c r="OLO75" s="17"/>
      <c r="OLP75" s="17"/>
      <c r="OLQ75" s="17"/>
      <c r="OLR75" s="17"/>
      <c r="OLS75" s="17"/>
      <c r="OLT75" s="17"/>
      <c r="OLU75" s="17"/>
      <c r="OLV75" s="17"/>
      <c r="OLW75" s="17"/>
      <c r="OLX75" s="17"/>
      <c r="OLY75" s="17"/>
      <c r="OLZ75" s="17"/>
      <c r="OMA75" s="17"/>
      <c r="OMB75" s="17"/>
      <c r="OMC75" s="17"/>
      <c r="OMD75" s="17"/>
      <c r="OME75" s="17"/>
      <c r="OMF75" s="17"/>
      <c r="OMG75" s="17"/>
      <c r="OMH75" s="17"/>
      <c r="OMI75" s="17"/>
      <c r="OMJ75" s="17"/>
      <c r="OMK75" s="17"/>
      <c r="OML75" s="17"/>
      <c r="OMM75" s="17"/>
      <c r="OMN75" s="17"/>
      <c r="OMO75" s="17"/>
      <c r="OMP75" s="17"/>
      <c r="OMQ75" s="17"/>
      <c r="OMR75" s="17"/>
      <c r="OMS75" s="17"/>
      <c r="OMT75" s="17"/>
      <c r="OMU75" s="17"/>
      <c r="OMV75" s="17"/>
      <c r="OMW75" s="17"/>
      <c r="OMX75" s="17"/>
      <c r="OMY75" s="17"/>
      <c r="OMZ75" s="17"/>
      <c r="ONA75" s="17"/>
      <c r="ONB75" s="17"/>
      <c r="ONC75" s="17"/>
      <c r="OND75" s="17"/>
      <c r="ONE75" s="17"/>
      <c r="ONF75" s="17"/>
      <c r="ONG75" s="17"/>
      <c r="ONH75" s="17"/>
      <c r="ONI75" s="17"/>
      <c r="ONJ75" s="17"/>
      <c r="ONK75" s="17"/>
      <c r="ONL75" s="17"/>
      <c r="ONM75" s="17"/>
      <c r="ONN75" s="17"/>
      <c r="ONO75" s="17"/>
      <c r="ONP75" s="17"/>
      <c r="ONQ75" s="17"/>
      <c r="ONR75" s="17"/>
      <c r="ONS75" s="17"/>
      <c r="ONT75" s="17"/>
      <c r="ONU75" s="17"/>
      <c r="ONV75" s="17"/>
      <c r="ONW75" s="17"/>
      <c r="ONX75" s="17"/>
      <c r="ONY75" s="17"/>
      <c r="ONZ75" s="17"/>
      <c r="OOA75" s="17"/>
      <c r="OOB75" s="17"/>
      <c r="OOC75" s="17"/>
      <c r="OOD75" s="17"/>
      <c r="OOE75" s="17"/>
      <c r="OOF75" s="17"/>
      <c r="OOG75" s="17"/>
      <c r="OOH75" s="17"/>
      <c r="OOI75" s="17"/>
      <c r="OOJ75" s="17"/>
      <c r="OOK75" s="17"/>
      <c r="OOL75" s="17"/>
      <c r="OOM75" s="17"/>
      <c r="OON75" s="17"/>
      <c r="OOO75" s="17"/>
      <c r="OOP75" s="17"/>
      <c r="OOQ75" s="17"/>
      <c r="OOR75" s="17"/>
      <c r="OOS75" s="17"/>
      <c r="OOT75" s="17"/>
      <c r="OOU75" s="17"/>
      <c r="OOV75" s="17"/>
      <c r="OOW75" s="17"/>
      <c r="OOX75" s="17"/>
      <c r="OOY75" s="17"/>
      <c r="OOZ75" s="17"/>
      <c r="OPA75" s="17"/>
      <c r="OPB75" s="17"/>
      <c r="OPC75" s="17"/>
      <c r="OPD75" s="17"/>
      <c r="OPE75" s="17"/>
      <c r="OPF75" s="17"/>
      <c r="OPG75" s="17"/>
      <c r="OPH75" s="17"/>
      <c r="OPI75" s="17"/>
      <c r="OPJ75" s="17"/>
      <c r="OPK75" s="17"/>
      <c r="OPL75" s="17"/>
      <c r="OPM75" s="17"/>
      <c r="OPN75" s="17"/>
      <c r="OPO75" s="17"/>
      <c r="OPP75" s="17"/>
      <c r="OPQ75" s="17"/>
      <c r="OPR75" s="17"/>
      <c r="OPS75" s="17"/>
      <c r="OPT75" s="17"/>
      <c r="OPU75" s="17"/>
      <c r="OPV75" s="17"/>
      <c r="OPW75" s="17"/>
      <c r="OPX75" s="17"/>
      <c r="OPY75" s="17"/>
      <c r="OPZ75" s="17"/>
      <c r="OQA75" s="17"/>
      <c r="OQB75" s="17"/>
      <c r="OQC75" s="17"/>
      <c r="OQD75" s="17"/>
      <c r="OQE75" s="17"/>
      <c r="OQF75" s="17"/>
      <c r="OQG75" s="17"/>
      <c r="OQH75" s="17"/>
      <c r="OQI75" s="17"/>
      <c r="OQJ75" s="17"/>
      <c r="OQK75" s="17"/>
      <c r="OQL75" s="17"/>
      <c r="OQM75" s="17"/>
      <c r="OQN75" s="17"/>
      <c r="OQO75" s="17"/>
      <c r="OQP75" s="17"/>
      <c r="OQQ75" s="17"/>
      <c r="OQR75" s="17"/>
      <c r="OQS75" s="17"/>
      <c r="OQT75" s="17"/>
      <c r="OQU75" s="17"/>
      <c r="OQV75" s="17"/>
      <c r="OQW75" s="17"/>
      <c r="OQX75" s="17"/>
      <c r="OQY75" s="17"/>
      <c r="OQZ75" s="17"/>
      <c r="ORA75" s="17"/>
      <c r="ORB75" s="17"/>
      <c r="ORC75" s="17"/>
      <c r="ORD75" s="17"/>
      <c r="ORE75" s="17"/>
      <c r="ORF75" s="17"/>
      <c r="ORG75" s="17"/>
      <c r="ORH75" s="17"/>
      <c r="ORI75" s="17"/>
      <c r="ORJ75" s="17"/>
      <c r="ORK75" s="17"/>
      <c r="ORL75" s="17"/>
      <c r="ORM75" s="17"/>
      <c r="ORN75" s="17"/>
      <c r="ORO75" s="17"/>
      <c r="ORP75" s="17"/>
      <c r="ORQ75" s="17"/>
      <c r="ORR75" s="17"/>
      <c r="ORS75" s="17"/>
      <c r="ORT75" s="17"/>
      <c r="ORU75" s="17"/>
      <c r="ORV75" s="17"/>
      <c r="ORW75" s="17"/>
      <c r="ORX75" s="17"/>
      <c r="ORY75" s="17"/>
      <c r="ORZ75" s="17"/>
      <c r="OSA75" s="17"/>
      <c r="OSB75" s="17"/>
      <c r="OSC75" s="17"/>
      <c r="OSD75" s="17"/>
      <c r="OSE75" s="17"/>
      <c r="OSF75" s="17"/>
      <c r="OSG75" s="17"/>
      <c r="OSH75" s="17"/>
      <c r="OSI75" s="17"/>
      <c r="OSJ75" s="17"/>
      <c r="OSK75" s="17"/>
      <c r="OSL75" s="17"/>
      <c r="OSM75" s="17"/>
      <c r="OSN75" s="17"/>
      <c r="OSO75" s="17"/>
      <c r="OSP75" s="17"/>
      <c r="OSQ75" s="17"/>
      <c r="OSR75" s="17"/>
      <c r="OSS75" s="17"/>
      <c r="OST75" s="17"/>
      <c r="OSU75" s="17"/>
      <c r="OSV75" s="17"/>
      <c r="OSW75" s="17"/>
      <c r="OSX75" s="17"/>
      <c r="OSY75" s="17"/>
      <c r="OSZ75" s="17"/>
      <c r="OTA75" s="17"/>
      <c r="OTB75" s="17"/>
      <c r="OTC75" s="17"/>
      <c r="OTD75" s="17"/>
      <c r="OTE75" s="17"/>
      <c r="OTF75" s="17"/>
      <c r="OTG75" s="17"/>
      <c r="OTH75" s="17"/>
      <c r="OTI75" s="17"/>
      <c r="OTJ75" s="17"/>
      <c r="OTK75" s="17"/>
      <c r="OTL75" s="17"/>
      <c r="OTM75" s="17"/>
      <c r="OTN75" s="17"/>
      <c r="OTO75" s="17"/>
      <c r="OTP75" s="17"/>
      <c r="OTQ75" s="17"/>
      <c r="OTR75" s="17"/>
      <c r="OTS75" s="17"/>
      <c r="OTT75" s="17"/>
      <c r="OTU75" s="17"/>
      <c r="OTV75" s="17"/>
      <c r="OTW75" s="17"/>
      <c r="OTX75" s="17"/>
      <c r="OTY75" s="17"/>
      <c r="OTZ75" s="17"/>
      <c r="OUA75" s="17"/>
      <c r="OUB75" s="17"/>
      <c r="OUC75" s="17"/>
      <c r="OUD75" s="17"/>
      <c r="OUE75" s="17"/>
      <c r="OUF75" s="17"/>
      <c r="OUG75" s="17"/>
      <c r="OUH75" s="17"/>
      <c r="OUI75" s="17"/>
      <c r="OUJ75" s="17"/>
      <c r="OUK75" s="17"/>
      <c r="OUL75" s="17"/>
      <c r="OUM75" s="17"/>
      <c r="OUN75" s="17"/>
      <c r="OUO75" s="17"/>
      <c r="OUP75" s="17"/>
      <c r="OUQ75" s="17"/>
      <c r="OUR75" s="17"/>
      <c r="OUS75" s="17"/>
      <c r="OUT75" s="17"/>
      <c r="OUU75" s="17"/>
      <c r="OUV75" s="17"/>
      <c r="OUW75" s="17"/>
      <c r="OUX75" s="17"/>
      <c r="OUY75" s="17"/>
      <c r="OUZ75" s="17"/>
      <c r="OVA75" s="17"/>
      <c r="OVB75" s="17"/>
      <c r="OVC75" s="17"/>
      <c r="OVD75" s="17"/>
      <c r="OVE75" s="17"/>
      <c r="OVF75" s="17"/>
      <c r="OVG75" s="17"/>
      <c r="OVH75" s="17"/>
      <c r="OVI75" s="17"/>
      <c r="OVJ75" s="17"/>
      <c r="OVK75" s="17"/>
      <c r="OVL75" s="17"/>
      <c r="OVM75" s="17"/>
      <c r="OVN75" s="17"/>
      <c r="OVO75" s="17"/>
      <c r="OVP75" s="17"/>
      <c r="OVQ75" s="17"/>
      <c r="OVR75" s="17"/>
      <c r="OVS75" s="17"/>
      <c r="OVT75" s="17"/>
      <c r="OVU75" s="17"/>
      <c r="OVV75" s="17"/>
      <c r="OVW75" s="17"/>
      <c r="OVX75" s="17"/>
      <c r="OVY75" s="17"/>
      <c r="OVZ75" s="17"/>
      <c r="OWA75" s="17"/>
      <c r="OWB75" s="17"/>
      <c r="OWC75" s="17"/>
      <c r="OWD75" s="17"/>
      <c r="OWE75" s="17"/>
      <c r="OWF75" s="17"/>
      <c r="OWG75" s="17"/>
      <c r="OWH75" s="17"/>
      <c r="OWI75" s="17"/>
      <c r="OWJ75" s="17"/>
      <c r="OWK75" s="17"/>
      <c r="OWL75" s="17"/>
      <c r="OWM75" s="17"/>
      <c r="OWN75" s="17"/>
      <c r="OWO75" s="17"/>
      <c r="OWP75" s="17"/>
      <c r="OWQ75" s="17"/>
      <c r="OWR75" s="17"/>
      <c r="OWS75" s="17"/>
      <c r="OWT75" s="17"/>
      <c r="OWU75" s="17"/>
      <c r="OWV75" s="17"/>
      <c r="OWW75" s="17"/>
      <c r="OWX75" s="17"/>
      <c r="OWY75" s="17"/>
      <c r="OWZ75" s="17"/>
      <c r="OXA75" s="17"/>
      <c r="OXB75" s="17"/>
      <c r="OXC75" s="17"/>
      <c r="OXD75" s="17"/>
      <c r="OXE75" s="17"/>
      <c r="OXF75" s="17"/>
      <c r="OXG75" s="17"/>
      <c r="OXH75" s="17"/>
      <c r="OXI75" s="17"/>
      <c r="OXJ75" s="17"/>
      <c r="OXK75" s="17"/>
      <c r="OXL75" s="17"/>
      <c r="OXM75" s="17"/>
      <c r="OXN75" s="17"/>
      <c r="OXO75" s="17"/>
      <c r="OXP75" s="17"/>
      <c r="OXQ75" s="17"/>
      <c r="OXR75" s="17"/>
      <c r="OXS75" s="17"/>
      <c r="OXT75" s="17"/>
      <c r="OXU75" s="17"/>
      <c r="OXV75" s="17"/>
      <c r="OXW75" s="17"/>
      <c r="OXX75" s="17"/>
      <c r="OXY75" s="17"/>
      <c r="OXZ75" s="17"/>
      <c r="OYA75" s="17"/>
      <c r="OYB75" s="17"/>
      <c r="OYC75" s="17"/>
      <c r="OYD75" s="17"/>
      <c r="OYE75" s="17"/>
      <c r="OYF75" s="17"/>
      <c r="OYG75" s="17"/>
      <c r="OYH75" s="17"/>
      <c r="OYI75" s="17"/>
      <c r="OYJ75" s="17"/>
      <c r="OYK75" s="17"/>
      <c r="OYL75" s="17"/>
      <c r="OYM75" s="17"/>
      <c r="OYN75" s="17"/>
      <c r="OYO75" s="17"/>
      <c r="OYP75" s="17"/>
      <c r="OYQ75" s="17"/>
      <c r="OYR75" s="17"/>
      <c r="OYS75" s="17"/>
      <c r="OYT75" s="17"/>
      <c r="OYU75" s="17"/>
      <c r="OYV75" s="17"/>
      <c r="OYW75" s="17"/>
      <c r="OYX75" s="17"/>
      <c r="OYY75" s="17"/>
      <c r="OYZ75" s="17"/>
      <c r="OZA75" s="17"/>
      <c r="OZB75" s="17"/>
      <c r="OZC75" s="17"/>
      <c r="OZD75" s="17"/>
      <c r="OZE75" s="17"/>
      <c r="OZF75" s="17"/>
      <c r="OZG75" s="17"/>
      <c r="OZH75" s="17"/>
      <c r="OZI75" s="17"/>
      <c r="OZJ75" s="17"/>
      <c r="OZK75" s="17"/>
      <c r="OZL75" s="17"/>
      <c r="OZM75" s="17"/>
      <c r="OZN75" s="17"/>
      <c r="OZO75" s="17"/>
      <c r="OZP75" s="17"/>
      <c r="OZQ75" s="17"/>
      <c r="OZR75" s="17"/>
      <c r="OZS75" s="17"/>
      <c r="OZT75" s="17"/>
      <c r="OZU75" s="17"/>
      <c r="OZV75" s="17"/>
      <c r="OZW75" s="17"/>
      <c r="OZX75" s="17"/>
      <c r="OZY75" s="17"/>
      <c r="OZZ75" s="17"/>
      <c r="PAA75" s="17"/>
      <c r="PAB75" s="17"/>
      <c r="PAC75" s="17"/>
      <c r="PAD75" s="17"/>
      <c r="PAE75" s="17"/>
      <c r="PAF75" s="17"/>
      <c r="PAG75" s="17"/>
      <c r="PAH75" s="17"/>
      <c r="PAI75" s="17"/>
      <c r="PAJ75" s="17"/>
      <c r="PAK75" s="17"/>
      <c r="PAL75" s="17"/>
      <c r="PAM75" s="17"/>
      <c r="PAN75" s="17"/>
      <c r="PAO75" s="17"/>
      <c r="PAP75" s="17"/>
      <c r="PAQ75" s="17"/>
      <c r="PAR75" s="17"/>
      <c r="PAS75" s="17"/>
      <c r="PAT75" s="17"/>
      <c r="PAU75" s="17"/>
      <c r="PAV75" s="17"/>
      <c r="PAW75" s="17"/>
      <c r="PAX75" s="17"/>
      <c r="PAY75" s="17"/>
      <c r="PAZ75" s="17"/>
      <c r="PBA75" s="17"/>
      <c r="PBB75" s="17"/>
      <c r="PBC75" s="17"/>
      <c r="PBD75" s="17"/>
      <c r="PBE75" s="17"/>
      <c r="PBF75" s="17"/>
      <c r="PBG75" s="17"/>
      <c r="PBH75" s="17"/>
      <c r="PBI75" s="17"/>
      <c r="PBJ75" s="17"/>
      <c r="PBK75" s="17"/>
      <c r="PBL75" s="17"/>
      <c r="PBM75" s="17"/>
      <c r="PBN75" s="17"/>
      <c r="PBO75" s="17"/>
      <c r="PBP75" s="17"/>
      <c r="PBQ75" s="17"/>
      <c r="PBR75" s="17"/>
      <c r="PBS75" s="17"/>
      <c r="PBT75" s="17"/>
      <c r="PBU75" s="17"/>
      <c r="PBV75" s="17"/>
      <c r="PBW75" s="17"/>
      <c r="PBX75" s="17"/>
      <c r="PBY75" s="17"/>
      <c r="PBZ75" s="17"/>
      <c r="PCA75" s="17"/>
      <c r="PCB75" s="17"/>
      <c r="PCC75" s="17"/>
      <c r="PCD75" s="17"/>
      <c r="PCE75" s="17"/>
      <c r="PCF75" s="17"/>
      <c r="PCG75" s="17"/>
      <c r="PCH75" s="17"/>
      <c r="PCI75" s="17"/>
      <c r="PCJ75" s="17"/>
      <c r="PCK75" s="17"/>
      <c r="PCL75" s="17"/>
      <c r="PCM75" s="17"/>
      <c r="PCN75" s="17"/>
      <c r="PCO75" s="17"/>
      <c r="PCP75" s="17"/>
      <c r="PCQ75" s="17"/>
      <c r="PCR75" s="17"/>
      <c r="PCS75" s="17"/>
      <c r="PCT75" s="17"/>
      <c r="PCU75" s="17"/>
      <c r="PCV75" s="17"/>
      <c r="PCW75" s="17"/>
      <c r="PCX75" s="17"/>
      <c r="PCY75" s="17"/>
      <c r="PCZ75" s="17"/>
      <c r="PDA75" s="17"/>
      <c r="PDB75" s="17"/>
      <c r="PDC75" s="17"/>
      <c r="PDD75" s="17"/>
      <c r="PDE75" s="17"/>
      <c r="PDF75" s="17"/>
      <c r="PDG75" s="17"/>
      <c r="PDH75" s="17"/>
      <c r="PDI75" s="17"/>
      <c r="PDJ75" s="17"/>
      <c r="PDK75" s="17"/>
      <c r="PDL75" s="17"/>
      <c r="PDM75" s="17"/>
      <c r="PDN75" s="17"/>
      <c r="PDO75" s="17"/>
      <c r="PDP75" s="17"/>
      <c r="PDQ75" s="17"/>
      <c r="PDR75" s="17"/>
      <c r="PDS75" s="17"/>
      <c r="PDT75" s="17"/>
      <c r="PDU75" s="17"/>
      <c r="PDV75" s="17"/>
      <c r="PDW75" s="17"/>
      <c r="PDX75" s="17"/>
      <c r="PDY75" s="17"/>
      <c r="PDZ75" s="17"/>
      <c r="PEA75" s="17"/>
      <c r="PEB75" s="17"/>
      <c r="PEC75" s="17"/>
      <c r="PED75" s="17"/>
      <c r="PEE75" s="17"/>
      <c r="PEF75" s="17"/>
      <c r="PEG75" s="17"/>
      <c r="PEH75" s="17"/>
      <c r="PEI75" s="17"/>
      <c r="PEJ75" s="17"/>
      <c r="PEK75" s="17"/>
      <c r="PEL75" s="17"/>
      <c r="PEM75" s="17"/>
      <c r="PEN75" s="17"/>
      <c r="PEO75" s="17"/>
      <c r="PEP75" s="17"/>
      <c r="PEQ75" s="17"/>
      <c r="PER75" s="17"/>
      <c r="PES75" s="17"/>
      <c r="PET75" s="17"/>
      <c r="PEU75" s="17"/>
      <c r="PEV75" s="17"/>
      <c r="PEW75" s="17"/>
      <c r="PEX75" s="17"/>
      <c r="PEY75" s="17"/>
      <c r="PEZ75" s="17"/>
      <c r="PFA75" s="17"/>
      <c r="PFB75" s="17"/>
      <c r="PFC75" s="17"/>
      <c r="PFD75" s="17"/>
      <c r="PFE75" s="17"/>
      <c r="PFF75" s="17"/>
      <c r="PFG75" s="17"/>
      <c r="PFH75" s="17"/>
      <c r="PFI75" s="17"/>
      <c r="PFJ75" s="17"/>
      <c r="PFK75" s="17"/>
      <c r="PFL75" s="17"/>
      <c r="PFM75" s="17"/>
      <c r="PFN75" s="17"/>
      <c r="PFO75" s="17"/>
      <c r="PFP75" s="17"/>
      <c r="PFQ75" s="17"/>
      <c r="PFR75" s="17"/>
      <c r="PFS75" s="17"/>
      <c r="PFT75" s="17"/>
      <c r="PFU75" s="17"/>
      <c r="PFV75" s="17"/>
      <c r="PFW75" s="17"/>
      <c r="PFX75" s="17"/>
      <c r="PFY75" s="17"/>
      <c r="PFZ75" s="17"/>
      <c r="PGA75" s="17"/>
      <c r="PGB75" s="17"/>
      <c r="PGC75" s="17"/>
      <c r="PGD75" s="17"/>
      <c r="PGE75" s="17"/>
      <c r="PGF75" s="17"/>
      <c r="PGG75" s="17"/>
      <c r="PGH75" s="17"/>
      <c r="PGI75" s="17"/>
      <c r="PGJ75" s="17"/>
      <c r="PGK75" s="17"/>
      <c r="PGL75" s="17"/>
      <c r="PGM75" s="17"/>
      <c r="PGN75" s="17"/>
      <c r="PGO75" s="17"/>
      <c r="PGP75" s="17"/>
      <c r="PGQ75" s="17"/>
      <c r="PGR75" s="17"/>
      <c r="PGS75" s="17"/>
      <c r="PGT75" s="17"/>
      <c r="PGU75" s="17"/>
      <c r="PGV75" s="17"/>
      <c r="PGW75" s="17"/>
      <c r="PGX75" s="17"/>
      <c r="PGY75" s="17"/>
      <c r="PGZ75" s="17"/>
      <c r="PHA75" s="17"/>
      <c r="PHB75" s="17"/>
      <c r="PHC75" s="17"/>
      <c r="PHD75" s="17"/>
      <c r="PHE75" s="17"/>
      <c r="PHF75" s="17"/>
      <c r="PHG75" s="17"/>
      <c r="PHH75" s="17"/>
      <c r="PHI75" s="17"/>
      <c r="PHJ75" s="17"/>
      <c r="PHK75" s="17"/>
      <c r="PHL75" s="17"/>
      <c r="PHM75" s="17"/>
      <c r="PHN75" s="17"/>
      <c r="PHO75" s="17"/>
      <c r="PHP75" s="17"/>
      <c r="PHQ75" s="17"/>
      <c r="PHR75" s="17"/>
      <c r="PHS75" s="17"/>
      <c r="PHT75" s="17"/>
      <c r="PHU75" s="17"/>
      <c r="PHV75" s="17"/>
      <c r="PHW75" s="17"/>
      <c r="PHX75" s="17"/>
      <c r="PHY75" s="17"/>
      <c r="PHZ75" s="17"/>
      <c r="PIA75" s="17"/>
      <c r="PIB75" s="17"/>
      <c r="PIC75" s="17"/>
      <c r="PID75" s="17"/>
      <c r="PIE75" s="17"/>
      <c r="PIF75" s="17"/>
      <c r="PIG75" s="17"/>
      <c r="PIH75" s="17"/>
      <c r="PII75" s="17"/>
      <c r="PIJ75" s="17"/>
      <c r="PIK75" s="17"/>
      <c r="PIL75" s="17"/>
      <c r="PIM75" s="17"/>
      <c r="PIN75" s="17"/>
      <c r="PIO75" s="17"/>
      <c r="PIP75" s="17"/>
      <c r="PIQ75" s="17"/>
      <c r="PIR75" s="17"/>
      <c r="PIS75" s="17"/>
      <c r="PIT75" s="17"/>
      <c r="PIU75" s="17"/>
      <c r="PIV75" s="17"/>
      <c r="PIW75" s="17"/>
      <c r="PIX75" s="17"/>
      <c r="PIY75" s="17"/>
      <c r="PIZ75" s="17"/>
      <c r="PJA75" s="17"/>
      <c r="PJB75" s="17"/>
      <c r="PJC75" s="17"/>
      <c r="PJD75" s="17"/>
      <c r="PJE75" s="17"/>
      <c r="PJF75" s="17"/>
      <c r="PJG75" s="17"/>
      <c r="PJH75" s="17"/>
      <c r="PJI75" s="17"/>
      <c r="PJJ75" s="17"/>
      <c r="PJK75" s="17"/>
      <c r="PJL75" s="17"/>
      <c r="PJM75" s="17"/>
      <c r="PJN75" s="17"/>
      <c r="PJO75" s="17"/>
      <c r="PJP75" s="17"/>
      <c r="PJQ75" s="17"/>
      <c r="PJR75" s="17"/>
      <c r="PJS75" s="17"/>
      <c r="PJT75" s="17"/>
      <c r="PJU75" s="17"/>
      <c r="PJV75" s="17"/>
      <c r="PJW75" s="17"/>
      <c r="PJX75" s="17"/>
      <c r="PJY75" s="17"/>
      <c r="PJZ75" s="17"/>
      <c r="PKA75" s="17"/>
      <c r="PKB75" s="17"/>
      <c r="PKC75" s="17"/>
      <c r="PKD75" s="17"/>
      <c r="PKE75" s="17"/>
      <c r="PKF75" s="17"/>
      <c r="PKG75" s="17"/>
      <c r="PKH75" s="17"/>
      <c r="PKI75" s="17"/>
      <c r="PKJ75" s="17"/>
      <c r="PKK75" s="17"/>
      <c r="PKL75" s="17"/>
      <c r="PKM75" s="17"/>
      <c r="PKN75" s="17"/>
      <c r="PKO75" s="17"/>
      <c r="PKP75" s="17"/>
      <c r="PKQ75" s="17"/>
      <c r="PKR75" s="17"/>
      <c r="PKS75" s="17"/>
      <c r="PKT75" s="17"/>
      <c r="PKU75" s="17"/>
      <c r="PKV75" s="17"/>
      <c r="PKW75" s="17"/>
      <c r="PKX75" s="17"/>
      <c r="PKY75" s="17"/>
      <c r="PKZ75" s="17"/>
      <c r="PLA75" s="17"/>
      <c r="PLB75" s="17"/>
      <c r="PLC75" s="17"/>
      <c r="PLD75" s="17"/>
      <c r="PLE75" s="17"/>
      <c r="PLF75" s="17"/>
      <c r="PLG75" s="17"/>
      <c r="PLH75" s="17"/>
      <c r="PLI75" s="17"/>
      <c r="PLJ75" s="17"/>
      <c r="PLK75" s="17"/>
      <c r="PLL75" s="17"/>
      <c r="PLM75" s="17"/>
      <c r="PLN75" s="17"/>
      <c r="PLO75" s="17"/>
      <c r="PLP75" s="17"/>
      <c r="PLQ75" s="17"/>
      <c r="PLR75" s="17"/>
      <c r="PLS75" s="17"/>
      <c r="PLT75" s="17"/>
      <c r="PLU75" s="17"/>
      <c r="PLV75" s="17"/>
      <c r="PLW75" s="17"/>
      <c r="PLX75" s="17"/>
      <c r="PLY75" s="17"/>
      <c r="PLZ75" s="17"/>
      <c r="PMA75" s="17"/>
      <c r="PMB75" s="17"/>
      <c r="PMC75" s="17"/>
      <c r="PMD75" s="17"/>
      <c r="PME75" s="17"/>
      <c r="PMF75" s="17"/>
      <c r="PMG75" s="17"/>
      <c r="PMH75" s="17"/>
      <c r="PMI75" s="17"/>
      <c r="PMJ75" s="17"/>
      <c r="PMK75" s="17"/>
      <c r="PML75" s="17"/>
      <c r="PMM75" s="17"/>
      <c r="PMN75" s="17"/>
      <c r="PMO75" s="17"/>
      <c r="PMP75" s="17"/>
      <c r="PMQ75" s="17"/>
      <c r="PMR75" s="17"/>
      <c r="PMS75" s="17"/>
      <c r="PMT75" s="17"/>
      <c r="PMU75" s="17"/>
      <c r="PMV75" s="17"/>
      <c r="PMW75" s="17"/>
      <c r="PMX75" s="17"/>
      <c r="PMY75" s="17"/>
      <c r="PMZ75" s="17"/>
      <c r="PNA75" s="17"/>
      <c r="PNB75" s="17"/>
      <c r="PNC75" s="17"/>
      <c r="PND75" s="17"/>
      <c r="PNE75" s="17"/>
      <c r="PNF75" s="17"/>
      <c r="PNG75" s="17"/>
      <c r="PNH75" s="17"/>
      <c r="PNI75" s="17"/>
      <c r="PNJ75" s="17"/>
      <c r="PNK75" s="17"/>
      <c r="PNL75" s="17"/>
      <c r="PNM75" s="17"/>
      <c r="PNN75" s="17"/>
      <c r="PNO75" s="17"/>
      <c r="PNP75" s="17"/>
      <c r="PNQ75" s="17"/>
      <c r="PNR75" s="17"/>
      <c r="PNS75" s="17"/>
      <c r="PNT75" s="17"/>
      <c r="PNU75" s="17"/>
      <c r="PNV75" s="17"/>
      <c r="PNW75" s="17"/>
      <c r="PNX75" s="17"/>
      <c r="PNY75" s="17"/>
      <c r="PNZ75" s="17"/>
      <c r="POA75" s="17"/>
      <c r="POB75" s="17"/>
      <c r="POC75" s="17"/>
      <c r="POD75" s="17"/>
      <c r="POE75" s="17"/>
      <c r="POF75" s="17"/>
      <c r="POG75" s="17"/>
      <c r="POH75" s="17"/>
      <c r="POI75" s="17"/>
      <c r="POJ75" s="17"/>
      <c r="POK75" s="17"/>
      <c r="POL75" s="17"/>
      <c r="POM75" s="17"/>
      <c r="PON75" s="17"/>
      <c r="POO75" s="17"/>
      <c r="POP75" s="17"/>
      <c r="POQ75" s="17"/>
      <c r="POR75" s="17"/>
      <c r="POS75" s="17"/>
      <c r="POT75" s="17"/>
      <c r="POU75" s="17"/>
      <c r="POV75" s="17"/>
      <c r="POW75" s="17"/>
      <c r="POX75" s="17"/>
      <c r="POY75" s="17"/>
      <c r="POZ75" s="17"/>
      <c r="PPA75" s="17"/>
      <c r="PPB75" s="17"/>
      <c r="PPC75" s="17"/>
      <c r="PPD75" s="17"/>
      <c r="PPE75" s="17"/>
      <c r="PPF75" s="17"/>
      <c r="PPG75" s="17"/>
      <c r="PPH75" s="17"/>
      <c r="PPI75" s="17"/>
      <c r="PPJ75" s="17"/>
      <c r="PPK75" s="17"/>
      <c r="PPL75" s="17"/>
      <c r="PPM75" s="17"/>
      <c r="PPN75" s="17"/>
      <c r="PPO75" s="17"/>
      <c r="PPP75" s="17"/>
      <c r="PPQ75" s="17"/>
      <c r="PPR75" s="17"/>
      <c r="PPS75" s="17"/>
      <c r="PPT75" s="17"/>
      <c r="PPU75" s="17"/>
      <c r="PPV75" s="17"/>
      <c r="PPW75" s="17"/>
      <c r="PPX75" s="17"/>
      <c r="PPY75" s="17"/>
      <c r="PPZ75" s="17"/>
      <c r="PQA75" s="17"/>
      <c r="PQB75" s="17"/>
      <c r="PQC75" s="17"/>
      <c r="PQD75" s="17"/>
      <c r="PQE75" s="17"/>
      <c r="PQF75" s="17"/>
      <c r="PQG75" s="17"/>
      <c r="PQH75" s="17"/>
      <c r="PQI75" s="17"/>
      <c r="PQJ75" s="17"/>
      <c r="PQK75" s="17"/>
      <c r="PQL75" s="17"/>
      <c r="PQM75" s="17"/>
      <c r="PQN75" s="17"/>
      <c r="PQO75" s="17"/>
      <c r="PQP75" s="17"/>
      <c r="PQQ75" s="17"/>
      <c r="PQR75" s="17"/>
      <c r="PQS75" s="17"/>
      <c r="PQT75" s="17"/>
      <c r="PQU75" s="17"/>
      <c r="PQV75" s="17"/>
      <c r="PQW75" s="17"/>
      <c r="PQX75" s="17"/>
      <c r="PQY75" s="17"/>
      <c r="PQZ75" s="17"/>
      <c r="PRA75" s="17"/>
      <c r="PRB75" s="17"/>
      <c r="PRC75" s="17"/>
      <c r="PRD75" s="17"/>
      <c r="PRE75" s="17"/>
      <c r="PRF75" s="17"/>
      <c r="PRG75" s="17"/>
      <c r="PRH75" s="17"/>
      <c r="PRI75" s="17"/>
      <c r="PRJ75" s="17"/>
      <c r="PRK75" s="17"/>
      <c r="PRL75" s="17"/>
      <c r="PRM75" s="17"/>
      <c r="PRN75" s="17"/>
      <c r="PRO75" s="17"/>
      <c r="PRP75" s="17"/>
      <c r="PRQ75" s="17"/>
      <c r="PRR75" s="17"/>
      <c r="PRS75" s="17"/>
      <c r="PRT75" s="17"/>
      <c r="PRU75" s="17"/>
      <c r="PRV75" s="17"/>
      <c r="PRW75" s="17"/>
      <c r="PRX75" s="17"/>
      <c r="PRY75" s="17"/>
      <c r="PRZ75" s="17"/>
      <c r="PSA75" s="17"/>
      <c r="PSB75" s="17"/>
      <c r="PSC75" s="17"/>
      <c r="PSD75" s="17"/>
      <c r="PSE75" s="17"/>
      <c r="PSF75" s="17"/>
      <c r="PSG75" s="17"/>
      <c r="PSH75" s="17"/>
      <c r="PSI75" s="17"/>
      <c r="PSJ75" s="17"/>
      <c r="PSK75" s="17"/>
      <c r="PSL75" s="17"/>
      <c r="PSM75" s="17"/>
      <c r="PSN75" s="17"/>
      <c r="PSO75" s="17"/>
      <c r="PSP75" s="17"/>
      <c r="PSQ75" s="17"/>
      <c r="PSR75" s="17"/>
      <c r="PSS75" s="17"/>
      <c r="PST75" s="17"/>
      <c r="PSU75" s="17"/>
      <c r="PSV75" s="17"/>
      <c r="PSW75" s="17"/>
      <c r="PSX75" s="17"/>
      <c r="PSY75" s="17"/>
      <c r="PSZ75" s="17"/>
      <c r="PTA75" s="17"/>
      <c r="PTB75" s="17"/>
      <c r="PTC75" s="17"/>
      <c r="PTD75" s="17"/>
      <c r="PTE75" s="17"/>
      <c r="PTF75" s="17"/>
      <c r="PTG75" s="17"/>
      <c r="PTH75" s="17"/>
      <c r="PTI75" s="17"/>
      <c r="PTJ75" s="17"/>
      <c r="PTK75" s="17"/>
      <c r="PTL75" s="17"/>
      <c r="PTM75" s="17"/>
      <c r="PTN75" s="17"/>
      <c r="PTO75" s="17"/>
      <c r="PTP75" s="17"/>
      <c r="PTQ75" s="17"/>
      <c r="PTR75" s="17"/>
      <c r="PTS75" s="17"/>
      <c r="PTT75" s="17"/>
      <c r="PTU75" s="17"/>
      <c r="PTV75" s="17"/>
      <c r="PTW75" s="17"/>
      <c r="PTX75" s="17"/>
      <c r="PTY75" s="17"/>
      <c r="PTZ75" s="17"/>
      <c r="PUA75" s="17"/>
      <c r="PUB75" s="17"/>
      <c r="PUC75" s="17"/>
      <c r="PUD75" s="17"/>
      <c r="PUE75" s="17"/>
      <c r="PUF75" s="17"/>
      <c r="PUG75" s="17"/>
      <c r="PUH75" s="17"/>
      <c r="PUI75" s="17"/>
      <c r="PUJ75" s="17"/>
      <c r="PUK75" s="17"/>
      <c r="PUL75" s="17"/>
      <c r="PUM75" s="17"/>
      <c r="PUN75" s="17"/>
      <c r="PUO75" s="17"/>
      <c r="PUP75" s="17"/>
      <c r="PUQ75" s="17"/>
      <c r="PUR75" s="17"/>
      <c r="PUS75" s="17"/>
      <c r="PUT75" s="17"/>
      <c r="PUU75" s="17"/>
      <c r="PUV75" s="17"/>
      <c r="PUW75" s="17"/>
      <c r="PUX75" s="17"/>
      <c r="PUY75" s="17"/>
      <c r="PUZ75" s="17"/>
      <c r="PVA75" s="17"/>
      <c r="PVB75" s="17"/>
      <c r="PVC75" s="17"/>
      <c r="PVD75" s="17"/>
      <c r="PVE75" s="17"/>
      <c r="PVF75" s="17"/>
      <c r="PVG75" s="17"/>
      <c r="PVH75" s="17"/>
      <c r="PVI75" s="17"/>
      <c r="PVJ75" s="17"/>
      <c r="PVK75" s="17"/>
      <c r="PVL75" s="17"/>
      <c r="PVM75" s="17"/>
      <c r="PVN75" s="17"/>
      <c r="PVO75" s="17"/>
      <c r="PVP75" s="17"/>
      <c r="PVQ75" s="17"/>
      <c r="PVR75" s="17"/>
      <c r="PVS75" s="17"/>
      <c r="PVT75" s="17"/>
      <c r="PVU75" s="17"/>
      <c r="PVV75" s="17"/>
      <c r="PVW75" s="17"/>
      <c r="PVX75" s="17"/>
      <c r="PVY75" s="17"/>
      <c r="PVZ75" s="17"/>
      <c r="PWA75" s="17"/>
      <c r="PWB75" s="17"/>
      <c r="PWC75" s="17"/>
      <c r="PWD75" s="17"/>
      <c r="PWE75" s="17"/>
      <c r="PWF75" s="17"/>
      <c r="PWG75" s="17"/>
      <c r="PWH75" s="17"/>
      <c r="PWI75" s="17"/>
      <c r="PWJ75" s="17"/>
      <c r="PWK75" s="17"/>
      <c r="PWL75" s="17"/>
      <c r="PWM75" s="17"/>
      <c r="PWN75" s="17"/>
      <c r="PWO75" s="17"/>
      <c r="PWP75" s="17"/>
      <c r="PWQ75" s="17"/>
      <c r="PWR75" s="17"/>
      <c r="PWS75" s="17"/>
      <c r="PWT75" s="17"/>
      <c r="PWU75" s="17"/>
      <c r="PWV75" s="17"/>
      <c r="PWW75" s="17"/>
      <c r="PWX75" s="17"/>
      <c r="PWY75" s="17"/>
      <c r="PWZ75" s="17"/>
      <c r="PXA75" s="17"/>
      <c r="PXB75" s="17"/>
      <c r="PXC75" s="17"/>
      <c r="PXD75" s="17"/>
      <c r="PXE75" s="17"/>
      <c r="PXF75" s="17"/>
      <c r="PXG75" s="17"/>
      <c r="PXH75" s="17"/>
      <c r="PXI75" s="17"/>
      <c r="PXJ75" s="17"/>
      <c r="PXK75" s="17"/>
      <c r="PXL75" s="17"/>
      <c r="PXM75" s="17"/>
      <c r="PXN75" s="17"/>
      <c r="PXO75" s="17"/>
      <c r="PXP75" s="17"/>
      <c r="PXQ75" s="17"/>
      <c r="PXR75" s="17"/>
      <c r="PXS75" s="17"/>
      <c r="PXT75" s="17"/>
      <c r="PXU75" s="17"/>
      <c r="PXV75" s="17"/>
      <c r="PXW75" s="17"/>
      <c r="PXX75" s="17"/>
      <c r="PXY75" s="17"/>
      <c r="PXZ75" s="17"/>
      <c r="PYA75" s="17"/>
      <c r="PYB75" s="17"/>
      <c r="PYC75" s="17"/>
      <c r="PYD75" s="17"/>
      <c r="PYE75" s="17"/>
      <c r="PYF75" s="17"/>
      <c r="PYG75" s="17"/>
      <c r="PYH75" s="17"/>
      <c r="PYI75" s="17"/>
      <c r="PYJ75" s="17"/>
      <c r="PYK75" s="17"/>
      <c r="PYL75" s="17"/>
      <c r="PYM75" s="17"/>
      <c r="PYN75" s="17"/>
      <c r="PYO75" s="17"/>
      <c r="PYP75" s="17"/>
      <c r="PYQ75" s="17"/>
      <c r="PYR75" s="17"/>
      <c r="PYS75" s="17"/>
      <c r="PYT75" s="17"/>
      <c r="PYU75" s="17"/>
      <c r="PYV75" s="17"/>
      <c r="PYW75" s="17"/>
      <c r="PYX75" s="17"/>
      <c r="PYY75" s="17"/>
      <c r="PYZ75" s="17"/>
      <c r="PZA75" s="17"/>
      <c r="PZB75" s="17"/>
      <c r="PZC75" s="17"/>
      <c r="PZD75" s="17"/>
      <c r="PZE75" s="17"/>
      <c r="PZF75" s="17"/>
      <c r="PZG75" s="17"/>
      <c r="PZH75" s="17"/>
      <c r="PZI75" s="17"/>
      <c r="PZJ75" s="17"/>
      <c r="PZK75" s="17"/>
      <c r="PZL75" s="17"/>
      <c r="PZM75" s="17"/>
      <c r="PZN75" s="17"/>
      <c r="PZO75" s="17"/>
      <c r="PZP75" s="17"/>
      <c r="PZQ75" s="17"/>
      <c r="PZR75" s="17"/>
      <c r="PZS75" s="17"/>
      <c r="PZT75" s="17"/>
      <c r="PZU75" s="17"/>
      <c r="PZV75" s="17"/>
      <c r="PZW75" s="17"/>
      <c r="PZX75" s="17"/>
      <c r="PZY75" s="17"/>
      <c r="PZZ75" s="17"/>
      <c r="QAA75" s="17"/>
      <c r="QAB75" s="17"/>
      <c r="QAC75" s="17"/>
      <c r="QAD75" s="17"/>
      <c r="QAE75" s="17"/>
      <c r="QAF75" s="17"/>
      <c r="QAG75" s="17"/>
      <c r="QAH75" s="17"/>
      <c r="QAI75" s="17"/>
      <c r="QAJ75" s="17"/>
      <c r="QAK75" s="17"/>
      <c r="QAL75" s="17"/>
      <c r="QAM75" s="17"/>
      <c r="QAN75" s="17"/>
      <c r="QAO75" s="17"/>
      <c r="QAP75" s="17"/>
      <c r="QAQ75" s="17"/>
      <c r="QAR75" s="17"/>
      <c r="QAS75" s="17"/>
      <c r="QAT75" s="17"/>
      <c r="QAU75" s="17"/>
      <c r="QAV75" s="17"/>
      <c r="QAW75" s="17"/>
      <c r="QAX75" s="17"/>
      <c r="QAY75" s="17"/>
      <c r="QAZ75" s="17"/>
      <c r="QBA75" s="17"/>
      <c r="QBB75" s="17"/>
      <c r="QBC75" s="17"/>
      <c r="QBD75" s="17"/>
      <c r="QBE75" s="17"/>
      <c r="QBF75" s="17"/>
      <c r="QBG75" s="17"/>
      <c r="QBH75" s="17"/>
      <c r="QBI75" s="17"/>
      <c r="QBJ75" s="17"/>
      <c r="QBK75" s="17"/>
      <c r="QBL75" s="17"/>
      <c r="QBM75" s="17"/>
      <c r="QBN75" s="17"/>
      <c r="QBO75" s="17"/>
      <c r="QBP75" s="17"/>
      <c r="QBQ75" s="17"/>
      <c r="QBR75" s="17"/>
      <c r="QBS75" s="17"/>
      <c r="QBT75" s="17"/>
      <c r="QBU75" s="17"/>
      <c r="QBV75" s="17"/>
      <c r="QBW75" s="17"/>
      <c r="QBX75" s="17"/>
      <c r="QBY75" s="17"/>
      <c r="QBZ75" s="17"/>
      <c r="QCA75" s="17"/>
      <c r="QCB75" s="17"/>
      <c r="QCC75" s="17"/>
      <c r="QCD75" s="17"/>
      <c r="QCE75" s="17"/>
      <c r="QCF75" s="17"/>
      <c r="QCG75" s="17"/>
      <c r="QCH75" s="17"/>
      <c r="QCI75" s="17"/>
      <c r="QCJ75" s="17"/>
      <c r="QCK75" s="17"/>
      <c r="QCL75" s="17"/>
      <c r="QCM75" s="17"/>
      <c r="QCN75" s="17"/>
      <c r="QCO75" s="17"/>
      <c r="QCP75" s="17"/>
      <c r="QCQ75" s="17"/>
      <c r="QCR75" s="17"/>
      <c r="QCS75" s="17"/>
      <c r="QCT75" s="17"/>
      <c r="QCU75" s="17"/>
      <c r="QCV75" s="17"/>
      <c r="QCW75" s="17"/>
      <c r="QCX75" s="17"/>
      <c r="QCY75" s="17"/>
      <c r="QCZ75" s="17"/>
      <c r="QDA75" s="17"/>
      <c r="QDB75" s="17"/>
      <c r="QDC75" s="17"/>
      <c r="QDD75" s="17"/>
      <c r="QDE75" s="17"/>
      <c r="QDF75" s="17"/>
      <c r="QDG75" s="17"/>
      <c r="QDH75" s="17"/>
      <c r="QDI75" s="17"/>
      <c r="QDJ75" s="17"/>
      <c r="QDK75" s="17"/>
      <c r="QDL75" s="17"/>
      <c r="QDM75" s="17"/>
      <c r="QDN75" s="17"/>
      <c r="QDO75" s="17"/>
      <c r="QDP75" s="17"/>
      <c r="QDQ75" s="17"/>
      <c r="QDR75" s="17"/>
      <c r="QDS75" s="17"/>
      <c r="QDT75" s="17"/>
      <c r="QDU75" s="17"/>
      <c r="QDV75" s="17"/>
      <c r="QDW75" s="17"/>
      <c r="QDX75" s="17"/>
      <c r="QDY75" s="17"/>
      <c r="QDZ75" s="17"/>
      <c r="QEA75" s="17"/>
      <c r="QEB75" s="17"/>
      <c r="QEC75" s="17"/>
      <c r="QED75" s="17"/>
      <c r="QEE75" s="17"/>
      <c r="QEF75" s="17"/>
      <c r="QEG75" s="17"/>
      <c r="QEH75" s="17"/>
      <c r="QEI75" s="17"/>
      <c r="QEJ75" s="17"/>
      <c r="QEK75" s="17"/>
      <c r="QEL75" s="17"/>
      <c r="QEM75" s="17"/>
      <c r="QEN75" s="17"/>
      <c r="QEO75" s="17"/>
      <c r="QEP75" s="17"/>
      <c r="QEQ75" s="17"/>
      <c r="QER75" s="17"/>
      <c r="QES75" s="17"/>
      <c r="QET75" s="17"/>
      <c r="QEU75" s="17"/>
      <c r="QEV75" s="17"/>
      <c r="QEW75" s="17"/>
      <c r="QEX75" s="17"/>
      <c r="QEY75" s="17"/>
      <c r="QEZ75" s="17"/>
      <c r="QFA75" s="17"/>
      <c r="QFB75" s="17"/>
      <c r="QFC75" s="17"/>
      <c r="QFD75" s="17"/>
      <c r="QFE75" s="17"/>
      <c r="QFF75" s="17"/>
      <c r="QFG75" s="17"/>
      <c r="QFH75" s="17"/>
      <c r="QFI75" s="17"/>
      <c r="QFJ75" s="17"/>
      <c r="QFK75" s="17"/>
      <c r="QFL75" s="17"/>
      <c r="QFM75" s="17"/>
      <c r="QFN75" s="17"/>
      <c r="QFO75" s="17"/>
      <c r="QFP75" s="17"/>
      <c r="QFQ75" s="17"/>
      <c r="QFR75" s="17"/>
      <c r="QFS75" s="17"/>
      <c r="QFT75" s="17"/>
      <c r="QFU75" s="17"/>
      <c r="QFV75" s="17"/>
      <c r="QFW75" s="17"/>
      <c r="QFX75" s="17"/>
      <c r="QFY75" s="17"/>
      <c r="QFZ75" s="17"/>
      <c r="QGA75" s="17"/>
      <c r="QGB75" s="17"/>
      <c r="QGC75" s="17"/>
      <c r="QGD75" s="17"/>
      <c r="QGE75" s="17"/>
      <c r="QGF75" s="17"/>
      <c r="QGG75" s="17"/>
      <c r="QGH75" s="17"/>
      <c r="QGI75" s="17"/>
      <c r="QGJ75" s="17"/>
      <c r="QGK75" s="17"/>
      <c r="QGL75" s="17"/>
      <c r="QGM75" s="17"/>
      <c r="QGN75" s="17"/>
      <c r="QGO75" s="17"/>
      <c r="QGP75" s="17"/>
      <c r="QGQ75" s="17"/>
      <c r="QGR75" s="17"/>
      <c r="QGS75" s="17"/>
      <c r="QGT75" s="17"/>
      <c r="QGU75" s="17"/>
      <c r="QGV75" s="17"/>
      <c r="QGW75" s="17"/>
      <c r="QGX75" s="17"/>
      <c r="QGY75" s="17"/>
      <c r="QGZ75" s="17"/>
      <c r="QHA75" s="17"/>
      <c r="QHB75" s="17"/>
      <c r="QHC75" s="17"/>
      <c r="QHD75" s="17"/>
      <c r="QHE75" s="17"/>
      <c r="QHF75" s="17"/>
      <c r="QHG75" s="17"/>
      <c r="QHH75" s="17"/>
      <c r="QHI75" s="17"/>
      <c r="QHJ75" s="17"/>
      <c r="QHK75" s="17"/>
      <c r="QHL75" s="17"/>
      <c r="QHM75" s="17"/>
      <c r="QHN75" s="17"/>
      <c r="QHO75" s="17"/>
      <c r="QHP75" s="17"/>
      <c r="QHQ75" s="17"/>
      <c r="QHR75" s="17"/>
      <c r="QHS75" s="17"/>
      <c r="QHT75" s="17"/>
      <c r="QHU75" s="17"/>
      <c r="QHV75" s="17"/>
      <c r="QHW75" s="17"/>
      <c r="QHX75" s="17"/>
      <c r="QHY75" s="17"/>
      <c r="QHZ75" s="17"/>
      <c r="QIA75" s="17"/>
      <c r="QIB75" s="17"/>
      <c r="QIC75" s="17"/>
      <c r="QID75" s="17"/>
      <c r="QIE75" s="17"/>
      <c r="QIF75" s="17"/>
      <c r="QIG75" s="17"/>
      <c r="QIH75" s="17"/>
      <c r="QII75" s="17"/>
      <c r="QIJ75" s="17"/>
      <c r="QIK75" s="17"/>
      <c r="QIL75" s="17"/>
      <c r="QIM75" s="17"/>
      <c r="QIN75" s="17"/>
      <c r="QIO75" s="17"/>
      <c r="QIP75" s="17"/>
      <c r="QIQ75" s="17"/>
      <c r="QIR75" s="17"/>
      <c r="QIS75" s="17"/>
      <c r="QIT75" s="17"/>
      <c r="QIU75" s="17"/>
      <c r="QIV75" s="17"/>
      <c r="QIW75" s="17"/>
      <c r="QIX75" s="17"/>
      <c r="QIY75" s="17"/>
      <c r="QIZ75" s="17"/>
      <c r="QJA75" s="17"/>
      <c r="QJB75" s="17"/>
      <c r="QJC75" s="17"/>
      <c r="QJD75" s="17"/>
      <c r="QJE75" s="17"/>
      <c r="QJF75" s="17"/>
      <c r="QJG75" s="17"/>
      <c r="QJH75" s="17"/>
      <c r="QJI75" s="17"/>
      <c r="QJJ75" s="17"/>
      <c r="QJK75" s="17"/>
      <c r="QJL75" s="17"/>
      <c r="QJM75" s="17"/>
      <c r="QJN75" s="17"/>
      <c r="QJO75" s="17"/>
      <c r="QJP75" s="17"/>
      <c r="QJQ75" s="17"/>
      <c r="QJR75" s="17"/>
      <c r="QJS75" s="17"/>
      <c r="QJT75" s="17"/>
      <c r="QJU75" s="17"/>
      <c r="QJV75" s="17"/>
      <c r="QJW75" s="17"/>
      <c r="QJX75" s="17"/>
      <c r="QJY75" s="17"/>
      <c r="QJZ75" s="17"/>
      <c r="QKA75" s="17"/>
      <c r="QKB75" s="17"/>
      <c r="QKC75" s="17"/>
      <c r="QKD75" s="17"/>
      <c r="QKE75" s="17"/>
      <c r="QKF75" s="17"/>
      <c r="QKG75" s="17"/>
      <c r="QKH75" s="17"/>
      <c r="QKI75" s="17"/>
      <c r="QKJ75" s="17"/>
      <c r="QKK75" s="17"/>
      <c r="QKL75" s="17"/>
      <c r="QKM75" s="17"/>
      <c r="QKN75" s="17"/>
      <c r="QKO75" s="17"/>
      <c r="QKP75" s="17"/>
      <c r="QKQ75" s="17"/>
      <c r="QKR75" s="17"/>
      <c r="QKS75" s="17"/>
      <c r="QKT75" s="17"/>
      <c r="QKU75" s="17"/>
      <c r="QKV75" s="17"/>
      <c r="QKW75" s="17"/>
      <c r="QKX75" s="17"/>
      <c r="QKY75" s="17"/>
      <c r="QKZ75" s="17"/>
      <c r="QLA75" s="17"/>
      <c r="QLB75" s="17"/>
      <c r="QLC75" s="17"/>
      <c r="QLD75" s="17"/>
      <c r="QLE75" s="17"/>
      <c r="QLF75" s="17"/>
      <c r="QLG75" s="17"/>
      <c r="QLH75" s="17"/>
      <c r="QLI75" s="17"/>
      <c r="QLJ75" s="17"/>
      <c r="QLK75" s="17"/>
      <c r="QLL75" s="17"/>
      <c r="QLM75" s="17"/>
      <c r="QLN75" s="17"/>
      <c r="QLO75" s="17"/>
      <c r="QLP75" s="17"/>
      <c r="QLQ75" s="17"/>
      <c r="QLR75" s="17"/>
      <c r="QLS75" s="17"/>
      <c r="QLT75" s="17"/>
      <c r="QLU75" s="17"/>
      <c r="QLV75" s="17"/>
      <c r="QLW75" s="17"/>
      <c r="QLX75" s="17"/>
      <c r="QLY75" s="17"/>
      <c r="QLZ75" s="17"/>
      <c r="QMA75" s="17"/>
      <c r="QMB75" s="17"/>
      <c r="QMC75" s="17"/>
      <c r="QMD75" s="17"/>
      <c r="QME75" s="17"/>
      <c r="QMF75" s="17"/>
      <c r="QMG75" s="17"/>
      <c r="QMH75" s="17"/>
      <c r="QMI75" s="17"/>
      <c r="QMJ75" s="17"/>
      <c r="QMK75" s="17"/>
      <c r="QML75" s="17"/>
      <c r="QMM75" s="17"/>
      <c r="QMN75" s="17"/>
      <c r="QMO75" s="17"/>
      <c r="QMP75" s="17"/>
      <c r="QMQ75" s="17"/>
      <c r="QMR75" s="17"/>
      <c r="QMS75" s="17"/>
      <c r="QMT75" s="17"/>
      <c r="QMU75" s="17"/>
      <c r="QMV75" s="17"/>
      <c r="QMW75" s="17"/>
      <c r="QMX75" s="17"/>
      <c r="QMY75" s="17"/>
      <c r="QMZ75" s="17"/>
      <c r="QNA75" s="17"/>
      <c r="QNB75" s="17"/>
      <c r="QNC75" s="17"/>
      <c r="QND75" s="17"/>
      <c r="QNE75" s="17"/>
      <c r="QNF75" s="17"/>
      <c r="QNG75" s="17"/>
      <c r="QNH75" s="17"/>
      <c r="QNI75" s="17"/>
      <c r="QNJ75" s="17"/>
      <c r="QNK75" s="17"/>
      <c r="QNL75" s="17"/>
      <c r="QNM75" s="17"/>
      <c r="QNN75" s="17"/>
      <c r="QNO75" s="17"/>
      <c r="QNP75" s="17"/>
      <c r="QNQ75" s="17"/>
      <c r="QNR75" s="17"/>
      <c r="QNS75" s="17"/>
      <c r="QNT75" s="17"/>
      <c r="QNU75" s="17"/>
      <c r="QNV75" s="17"/>
      <c r="QNW75" s="17"/>
      <c r="QNX75" s="17"/>
      <c r="QNY75" s="17"/>
      <c r="QNZ75" s="17"/>
      <c r="QOA75" s="17"/>
      <c r="QOB75" s="17"/>
      <c r="QOC75" s="17"/>
      <c r="QOD75" s="17"/>
      <c r="QOE75" s="17"/>
      <c r="QOF75" s="17"/>
      <c r="QOG75" s="17"/>
      <c r="QOH75" s="17"/>
      <c r="QOI75" s="17"/>
      <c r="QOJ75" s="17"/>
      <c r="QOK75" s="17"/>
      <c r="QOL75" s="17"/>
      <c r="QOM75" s="17"/>
      <c r="QON75" s="17"/>
      <c r="QOO75" s="17"/>
      <c r="QOP75" s="17"/>
      <c r="QOQ75" s="17"/>
      <c r="QOR75" s="17"/>
      <c r="QOS75" s="17"/>
      <c r="QOT75" s="17"/>
      <c r="QOU75" s="17"/>
      <c r="QOV75" s="17"/>
      <c r="QOW75" s="17"/>
      <c r="QOX75" s="17"/>
      <c r="QOY75" s="17"/>
      <c r="QOZ75" s="17"/>
      <c r="QPA75" s="17"/>
      <c r="QPB75" s="17"/>
      <c r="QPC75" s="17"/>
      <c r="QPD75" s="17"/>
      <c r="QPE75" s="17"/>
      <c r="QPF75" s="17"/>
      <c r="QPG75" s="17"/>
      <c r="QPH75" s="17"/>
      <c r="QPI75" s="17"/>
      <c r="QPJ75" s="17"/>
      <c r="QPK75" s="17"/>
      <c r="QPL75" s="17"/>
      <c r="QPM75" s="17"/>
      <c r="QPN75" s="17"/>
      <c r="QPO75" s="17"/>
      <c r="QPP75" s="17"/>
      <c r="QPQ75" s="17"/>
      <c r="QPR75" s="17"/>
      <c r="QPS75" s="17"/>
      <c r="QPT75" s="17"/>
      <c r="QPU75" s="17"/>
      <c r="QPV75" s="17"/>
      <c r="QPW75" s="17"/>
      <c r="QPX75" s="17"/>
      <c r="QPY75" s="17"/>
      <c r="QPZ75" s="17"/>
      <c r="QQA75" s="17"/>
      <c r="QQB75" s="17"/>
      <c r="QQC75" s="17"/>
      <c r="QQD75" s="17"/>
      <c r="QQE75" s="17"/>
      <c r="QQF75" s="17"/>
      <c r="QQG75" s="17"/>
      <c r="QQH75" s="17"/>
      <c r="QQI75" s="17"/>
      <c r="QQJ75" s="17"/>
      <c r="QQK75" s="17"/>
      <c r="QQL75" s="17"/>
      <c r="QQM75" s="17"/>
      <c r="QQN75" s="17"/>
      <c r="QQO75" s="17"/>
      <c r="QQP75" s="17"/>
      <c r="QQQ75" s="17"/>
      <c r="QQR75" s="17"/>
      <c r="QQS75" s="17"/>
      <c r="QQT75" s="17"/>
      <c r="QQU75" s="17"/>
      <c r="QQV75" s="17"/>
      <c r="QQW75" s="17"/>
      <c r="QQX75" s="17"/>
      <c r="QQY75" s="17"/>
      <c r="QQZ75" s="17"/>
      <c r="QRA75" s="17"/>
      <c r="QRB75" s="17"/>
      <c r="QRC75" s="17"/>
      <c r="QRD75" s="17"/>
      <c r="QRE75" s="17"/>
      <c r="QRF75" s="17"/>
      <c r="QRG75" s="17"/>
      <c r="QRH75" s="17"/>
      <c r="QRI75" s="17"/>
      <c r="QRJ75" s="17"/>
      <c r="QRK75" s="17"/>
      <c r="QRL75" s="17"/>
      <c r="QRM75" s="17"/>
      <c r="QRN75" s="17"/>
      <c r="QRO75" s="17"/>
      <c r="QRP75" s="17"/>
      <c r="QRQ75" s="17"/>
      <c r="QRR75" s="17"/>
      <c r="QRS75" s="17"/>
      <c r="QRT75" s="17"/>
      <c r="QRU75" s="17"/>
      <c r="QRV75" s="17"/>
      <c r="QRW75" s="17"/>
      <c r="QRX75" s="17"/>
      <c r="QRY75" s="17"/>
      <c r="QRZ75" s="17"/>
      <c r="QSA75" s="17"/>
      <c r="QSB75" s="17"/>
      <c r="QSC75" s="17"/>
      <c r="QSD75" s="17"/>
      <c r="QSE75" s="17"/>
      <c r="QSF75" s="17"/>
      <c r="QSG75" s="17"/>
      <c r="QSH75" s="17"/>
      <c r="QSI75" s="17"/>
      <c r="QSJ75" s="17"/>
      <c r="QSK75" s="17"/>
      <c r="QSL75" s="17"/>
      <c r="QSM75" s="17"/>
      <c r="QSN75" s="17"/>
      <c r="QSO75" s="17"/>
      <c r="QSP75" s="17"/>
      <c r="QSQ75" s="17"/>
      <c r="QSR75" s="17"/>
      <c r="QSS75" s="17"/>
      <c r="QST75" s="17"/>
      <c r="QSU75" s="17"/>
      <c r="QSV75" s="17"/>
      <c r="QSW75" s="17"/>
      <c r="QSX75" s="17"/>
      <c r="QSY75" s="17"/>
      <c r="QSZ75" s="17"/>
      <c r="QTA75" s="17"/>
      <c r="QTB75" s="17"/>
      <c r="QTC75" s="17"/>
      <c r="QTD75" s="17"/>
      <c r="QTE75" s="17"/>
      <c r="QTF75" s="17"/>
      <c r="QTG75" s="17"/>
      <c r="QTH75" s="17"/>
      <c r="QTI75" s="17"/>
      <c r="QTJ75" s="17"/>
      <c r="QTK75" s="17"/>
      <c r="QTL75" s="17"/>
      <c r="QTM75" s="17"/>
      <c r="QTN75" s="17"/>
      <c r="QTO75" s="17"/>
      <c r="QTP75" s="17"/>
      <c r="QTQ75" s="17"/>
      <c r="QTR75" s="17"/>
      <c r="QTS75" s="17"/>
      <c r="QTT75" s="17"/>
      <c r="QTU75" s="17"/>
      <c r="QTV75" s="17"/>
      <c r="QTW75" s="17"/>
      <c r="QTX75" s="17"/>
      <c r="QTY75" s="17"/>
      <c r="QTZ75" s="17"/>
      <c r="QUA75" s="17"/>
      <c r="QUB75" s="17"/>
      <c r="QUC75" s="17"/>
      <c r="QUD75" s="17"/>
      <c r="QUE75" s="17"/>
      <c r="QUF75" s="17"/>
      <c r="QUG75" s="17"/>
      <c r="QUH75" s="17"/>
      <c r="QUI75" s="17"/>
      <c r="QUJ75" s="17"/>
      <c r="QUK75" s="17"/>
      <c r="QUL75" s="17"/>
      <c r="QUM75" s="17"/>
      <c r="QUN75" s="17"/>
      <c r="QUO75" s="17"/>
      <c r="QUP75" s="17"/>
      <c r="QUQ75" s="17"/>
      <c r="QUR75" s="17"/>
      <c r="QUS75" s="17"/>
      <c r="QUT75" s="17"/>
      <c r="QUU75" s="17"/>
      <c r="QUV75" s="17"/>
      <c r="QUW75" s="17"/>
      <c r="QUX75" s="17"/>
      <c r="QUY75" s="17"/>
      <c r="QUZ75" s="17"/>
      <c r="QVA75" s="17"/>
      <c r="QVB75" s="17"/>
      <c r="QVC75" s="17"/>
      <c r="QVD75" s="17"/>
      <c r="QVE75" s="17"/>
      <c r="QVF75" s="17"/>
      <c r="QVG75" s="17"/>
      <c r="QVH75" s="17"/>
      <c r="QVI75" s="17"/>
      <c r="QVJ75" s="17"/>
      <c r="QVK75" s="17"/>
      <c r="QVL75" s="17"/>
      <c r="QVM75" s="17"/>
      <c r="QVN75" s="17"/>
      <c r="QVO75" s="17"/>
      <c r="QVP75" s="17"/>
      <c r="QVQ75" s="17"/>
      <c r="QVR75" s="17"/>
      <c r="QVS75" s="17"/>
      <c r="QVT75" s="17"/>
      <c r="QVU75" s="17"/>
      <c r="QVV75" s="17"/>
      <c r="QVW75" s="17"/>
      <c r="QVX75" s="17"/>
      <c r="QVY75" s="17"/>
      <c r="QVZ75" s="17"/>
      <c r="QWA75" s="17"/>
      <c r="QWB75" s="17"/>
      <c r="QWC75" s="17"/>
      <c r="QWD75" s="17"/>
      <c r="QWE75" s="17"/>
      <c r="QWF75" s="17"/>
      <c r="QWG75" s="17"/>
      <c r="QWH75" s="17"/>
      <c r="QWI75" s="17"/>
      <c r="QWJ75" s="17"/>
      <c r="QWK75" s="17"/>
      <c r="QWL75" s="17"/>
      <c r="QWM75" s="17"/>
      <c r="QWN75" s="17"/>
      <c r="QWO75" s="17"/>
      <c r="QWP75" s="17"/>
      <c r="QWQ75" s="17"/>
      <c r="QWR75" s="17"/>
      <c r="QWS75" s="17"/>
      <c r="QWT75" s="17"/>
      <c r="QWU75" s="17"/>
      <c r="QWV75" s="17"/>
      <c r="QWW75" s="17"/>
      <c r="QWX75" s="17"/>
      <c r="QWY75" s="17"/>
      <c r="QWZ75" s="17"/>
      <c r="QXA75" s="17"/>
      <c r="QXB75" s="17"/>
      <c r="QXC75" s="17"/>
      <c r="QXD75" s="17"/>
      <c r="QXE75" s="17"/>
      <c r="QXF75" s="17"/>
      <c r="QXG75" s="17"/>
      <c r="QXH75" s="17"/>
      <c r="QXI75" s="17"/>
      <c r="QXJ75" s="17"/>
      <c r="QXK75" s="17"/>
      <c r="QXL75" s="17"/>
      <c r="QXM75" s="17"/>
      <c r="QXN75" s="17"/>
      <c r="QXO75" s="17"/>
      <c r="QXP75" s="17"/>
      <c r="QXQ75" s="17"/>
      <c r="QXR75" s="17"/>
      <c r="QXS75" s="17"/>
      <c r="QXT75" s="17"/>
      <c r="QXU75" s="17"/>
      <c r="QXV75" s="17"/>
      <c r="QXW75" s="17"/>
      <c r="QXX75" s="17"/>
      <c r="QXY75" s="17"/>
      <c r="QXZ75" s="17"/>
      <c r="QYA75" s="17"/>
      <c r="QYB75" s="17"/>
      <c r="QYC75" s="17"/>
      <c r="QYD75" s="17"/>
      <c r="QYE75" s="17"/>
      <c r="QYF75" s="17"/>
      <c r="QYG75" s="17"/>
      <c r="QYH75" s="17"/>
      <c r="QYI75" s="17"/>
      <c r="QYJ75" s="17"/>
      <c r="QYK75" s="17"/>
      <c r="QYL75" s="17"/>
      <c r="QYM75" s="17"/>
      <c r="QYN75" s="17"/>
      <c r="QYO75" s="17"/>
      <c r="QYP75" s="17"/>
      <c r="QYQ75" s="17"/>
      <c r="QYR75" s="17"/>
      <c r="QYS75" s="17"/>
      <c r="QYT75" s="17"/>
      <c r="QYU75" s="17"/>
      <c r="QYV75" s="17"/>
      <c r="QYW75" s="17"/>
      <c r="QYX75" s="17"/>
      <c r="QYY75" s="17"/>
      <c r="QYZ75" s="17"/>
      <c r="QZA75" s="17"/>
      <c r="QZB75" s="17"/>
      <c r="QZC75" s="17"/>
      <c r="QZD75" s="17"/>
      <c r="QZE75" s="17"/>
      <c r="QZF75" s="17"/>
      <c r="QZG75" s="17"/>
      <c r="QZH75" s="17"/>
      <c r="QZI75" s="17"/>
      <c r="QZJ75" s="17"/>
      <c r="QZK75" s="17"/>
      <c r="QZL75" s="17"/>
      <c r="QZM75" s="17"/>
      <c r="QZN75" s="17"/>
      <c r="QZO75" s="17"/>
      <c r="QZP75" s="17"/>
      <c r="QZQ75" s="17"/>
      <c r="QZR75" s="17"/>
      <c r="QZS75" s="17"/>
      <c r="QZT75" s="17"/>
      <c r="QZU75" s="17"/>
      <c r="QZV75" s="17"/>
      <c r="QZW75" s="17"/>
      <c r="QZX75" s="17"/>
      <c r="QZY75" s="17"/>
      <c r="QZZ75" s="17"/>
      <c r="RAA75" s="17"/>
      <c r="RAB75" s="17"/>
      <c r="RAC75" s="17"/>
      <c r="RAD75" s="17"/>
      <c r="RAE75" s="17"/>
      <c r="RAF75" s="17"/>
      <c r="RAG75" s="17"/>
      <c r="RAH75" s="17"/>
      <c r="RAI75" s="17"/>
      <c r="RAJ75" s="17"/>
      <c r="RAK75" s="17"/>
      <c r="RAL75" s="17"/>
      <c r="RAM75" s="17"/>
      <c r="RAN75" s="17"/>
      <c r="RAO75" s="17"/>
      <c r="RAP75" s="17"/>
      <c r="RAQ75" s="17"/>
      <c r="RAR75" s="17"/>
      <c r="RAS75" s="17"/>
      <c r="RAT75" s="17"/>
      <c r="RAU75" s="17"/>
      <c r="RAV75" s="17"/>
      <c r="RAW75" s="17"/>
      <c r="RAX75" s="17"/>
      <c r="RAY75" s="17"/>
      <c r="RAZ75" s="17"/>
      <c r="RBA75" s="17"/>
      <c r="RBB75" s="17"/>
      <c r="RBC75" s="17"/>
      <c r="RBD75" s="17"/>
      <c r="RBE75" s="17"/>
      <c r="RBF75" s="17"/>
      <c r="RBG75" s="17"/>
      <c r="RBH75" s="17"/>
      <c r="RBI75" s="17"/>
      <c r="RBJ75" s="17"/>
      <c r="RBK75" s="17"/>
      <c r="RBL75" s="17"/>
      <c r="RBM75" s="17"/>
      <c r="RBN75" s="17"/>
      <c r="RBO75" s="17"/>
      <c r="RBP75" s="17"/>
      <c r="RBQ75" s="17"/>
      <c r="RBR75" s="17"/>
      <c r="RBS75" s="17"/>
      <c r="RBT75" s="17"/>
      <c r="RBU75" s="17"/>
      <c r="RBV75" s="17"/>
      <c r="RBW75" s="17"/>
      <c r="RBX75" s="17"/>
      <c r="RBY75" s="17"/>
      <c r="RBZ75" s="17"/>
      <c r="RCA75" s="17"/>
      <c r="RCB75" s="17"/>
      <c r="RCC75" s="17"/>
      <c r="RCD75" s="17"/>
      <c r="RCE75" s="17"/>
      <c r="RCF75" s="17"/>
      <c r="RCG75" s="17"/>
      <c r="RCH75" s="17"/>
      <c r="RCI75" s="17"/>
      <c r="RCJ75" s="17"/>
      <c r="RCK75" s="17"/>
      <c r="RCL75" s="17"/>
      <c r="RCM75" s="17"/>
      <c r="RCN75" s="17"/>
      <c r="RCO75" s="17"/>
      <c r="RCP75" s="17"/>
      <c r="RCQ75" s="17"/>
      <c r="RCR75" s="17"/>
      <c r="RCS75" s="17"/>
      <c r="RCT75" s="17"/>
      <c r="RCU75" s="17"/>
      <c r="RCV75" s="17"/>
      <c r="RCW75" s="17"/>
      <c r="RCX75" s="17"/>
      <c r="RCY75" s="17"/>
      <c r="RCZ75" s="17"/>
      <c r="RDA75" s="17"/>
      <c r="RDB75" s="17"/>
      <c r="RDC75" s="17"/>
      <c r="RDD75" s="17"/>
      <c r="RDE75" s="17"/>
      <c r="RDF75" s="17"/>
      <c r="RDG75" s="17"/>
      <c r="RDH75" s="17"/>
      <c r="RDI75" s="17"/>
      <c r="RDJ75" s="17"/>
      <c r="RDK75" s="17"/>
      <c r="RDL75" s="17"/>
      <c r="RDM75" s="17"/>
      <c r="RDN75" s="17"/>
      <c r="RDO75" s="17"/>
      <c r="RDP75" s="17"/>
      <c r="RDQ75" s="17"/>
      <c r="RDR75" s="17"/>
      <c r="RDS75" s="17"/>
      <c r="RDT75" s="17"/>
      <c r="RDU75" s="17"/>
      <c r="RDV75" s="17"/>
      <c r="RDW75" s="17"/>
      <c r="RDX75" s="17"/>
      <c r="RDY75" s="17"/>
      <c r="RDZ75" s="17"/>
      <c r="REA75" s="17"/>
      <c r="REB75" s="17"/>
      <c r="REC75" s="17"/>
      <c r="RED75" s="17"/>
      <c r="REE75" s="17"/>
      <c r="REF75" s="17"/>
      <c r="REG75" s="17"/>
      <c r="REH75" s="17"/>
      <c r="REI75" s="17"/>
      <c r="REJ75" s="17"/>
      <c r="REK75" s="17"/>
      <c r="REL75" s="17"/>
      <c r="REM75" s="17"/>
      <c r="REN75" s="17"/>
      <c r="REO75" s="17"/>
      <c r="REP75" s="17"/>
      <c r="REQ75" s="17"/>
      <c r="RER75" s="17"/>
      <c r="RES75" s="17"/>
      <c r="RET75" s="17"/>
      <c r="REU75" s="17"/>
      <c r="REV75" s="17"/>
      <c r="REW75" s="17"/>
      <c r="REX75" s="17"/>
      <c r="REY75" s="17"/>
      <c r="REZ75" s="17"/>
      <c r="RFA75" s="17"/>
      <c r="RFB75" s="17"/>
      <c r="RFC75" s="17"/>
      <c r="RFD75" s="17"/>
      <c r="RFE75" s="17"/>
      <c r="RFF75" s="17"/>
      <c r="RFG75" s="17"/>
      <c r="RFH75" s="17"/>
      <c r="RFI75" s="17"/>
      <c r="RFJ75" s="17"/>
      <c r="RFK75" s="17"/>
      <c r="RFL75" s="17"/>
      <c r="RFM75" s="17"/>
      <c r="RFN75" s="17"/>
      <c r="RFO75" s="17"/>
      <c r="RFP75" s="17"/>
      <c r="RFQ75" s="17"/>
      <c r="RFR75" s="17"/>
      <c r="RFS75" s="17"/>
      <c r="RFT75" s="17"/>
      <c r="RFU75" s="17"/>
      <c r="RFV75" s="17"/>
      <c r="RFW75" s="17"/>
      <c r="RFX75" s="17"/>
      <c r="RFY75" s="17"/>
      <c r="RFZ75" s="17"/>
      <c r="RGA75" s="17"/>
      <c r="RGB75" s="17"/>
      <c r="RGC75" s="17"/>
      <c r="RGD75" s="17"/>
      <c r="RGE75" s="17"/>
      <c r="RGF75" s="17"/>
      <c r="RGG75" s="17"/>
      <c r="RGH75" s="17"/>
      <c r="RGI75" s="17"/>
      <c r="RGJ75" s="17"/>
      <c r="RGK75" s="17"/>
      <c r="RGL75" s="17"/>
      <c r="RGM75" s="17"/>
      <c r="RGN75" s="17"/>
      <c r="RGO75" s="17"/>
      <c r="RGP75" s="17"/>
      <c r="RGQ75" s="17"/>
      <c r="RGR75" s="17"/>
      <c r="RGS75" s="17"/>
      <c r="RGT75" s="17"/>
      <c r="RGU75" s="17"/>
      <c r="RGV75" s="17"/>
      <c r="RGW75" s="17"/>
      <c r="RGX75" s="17"/>
      <c r="RGY75" s="17"/>
      <c r="RGZ75" s="17"/>
      <c r="RHA75" s="17"/>
      <c r="RHB75" s="17"/>
      <c r="RHC75" s="17"/>
      <c r="RHD75" s="17"/>
      <c r="RHE75" s="17"/>
      <c r="RHF75" s="17"/>
      <c r="RHG75" s="17"/>
      <c r="RHH75" s="17"/>
      <c r="RHI75" s="17"/>
      <c r="RHJ75" s="17"/>
      <c r="RHK75" s="17"/>
      <c r="RHL75" s="17"/>
      <c r="RHM75" s="17"/>
      <c r="RHN75" s="17"/>
      <c r="RHO75" s="17"/>
      <c r="RHP75" s="17"/>
      <c r="RHQ75" s="17"/>
      <c r="RHR75" s="17"/>
      <c r="RHS75" s="17"/>
      <c r="RHT75" s="17"/>
      <c r="RHU75" s="17"/>
      <c r="RHV75" s="17"/>
      <c r="RHW75" s="17"/>
      <c r="RHX75" s="17"/>
      <c r="RHY75" s="17"/>
      <c r="RHZ75" s="17"/>
      <c r="RIA75" s="17"/>
      <c r="RIB75" s="17"/>
      <c r="RIC75" s="17"/>
      <c r="RID75" s="17"/>
      <c r="RIE75" s="17"/>
      <c r="RIF75" s="17"/>
      <c r="RIG75" s="17"/>
      <c r="RIH75" s="17"/>
      <c r="RII75" s="17"/>
      <c r="RIJ75" s="17"/>
      <c r="RIK75" s="17"/>
      <c r="RIL75" s="17"/>
      <c r="RIM75" s="17"/>
      <c r="RIN75" s="17"/>
      <c r="RIO75" s="17"/>
      <c r="RIP75" s="17"/>
      <c r="RIQ75" s="17"/>
      <c r="RIR75" s="17"/>
      <c r="RIS75" s="17"/>
      <c r="RIT75" s="17"/>
      <c r="RIU75" s="17"/>
      <c r="RIV75" s="17"/>
      <c r="RIW75" s="17"/>
      <c r="RIX75" s="17"/>
      <c r="RIY75" s="17"/>
      <c r="RIZ75" s="17"/>
      <c r="RJA75" s="17"/>
      <c r="RJB75" s="17"/>
      <c r="RJC75" s="17"/>
      <c r="RJD75" s="17"/>
      <c r="RJE75" s="17"/>
      <c r="RJF75" s="17"/>
      <c r="RJG75" s="17"/>
      <c r="RJH75" s="17"/>
      <c r="RJI75" s="17"/>
      <c r="RJJ75" s="17"/>
      <c r="RJK75" s="17"/>
      <c r="RJL75" s="17"/>
      <c r="RJM75" s="17"/>
      <c r="RJN75" s="17"/>
      <c r="RJO75" s="17"/>
      <c r="RJP75" s="17"/>
      <c r="RJQ75" s="17"/>
      <c r="RJR75" s="17"/>
      <c r="RJS75" s="17"/>
      <c r="RJT75" s="17"/>
      <c r="RJU75" s="17"/>
      <c r="RJV75" s="17"/>
      <c r="RJW75" s="17"/>
      <c r="RJX75" s="17"/>
      <c r="RJY75" s="17"/>
      <c r="RJZ75" s="17"/>
      <c r="RKA75" s="17"/>
      <c r="RKB75" s="17"/>
      <c r="RKC75" s="17"/>
      <c r="RKD75" s="17"/>
      <c r="RKE75" s="17"/>
      <c r="RKF75" s="17"/>
      <c r="RKG75" s="17"/>
      <c r="RKH75" s="17"/>
      <c r="RKI75" s="17"/>
      <c r="RKJ75" s="17"/>
      <c r="RKK75" s="17"/>
      <c r="RKL75" s="17"/>
      <c r="RKM75" s="17"/>
      <c r="RKN75" s="17"/>
      <c r="RKO75" s="17"/>
      <c r="RKP75" s="17"/>
      <c r="RKQ75" s="17"/>
      <c r="RKR75" s="17"/>
      <c r="RKS75" s="17"/>
      <c r="RKT75" s="17"/>
      <c r="RKU75" s="17"/>
      <c r="RKV75" s="17"/>
      <c r="RKW75" s="17"/>
      <c r="RKX75" s="17"/>
      <c r="RKY75" s="17"/>
      <c r="RKZ75" s="17"/>
      <c r="RLA75" s="17"/>
      <c r="RLB75" s="17"/>
      <c r="RLC75" s="17"/>
      <c r="RLD75" s="17"/>
      <c r="RLE75" s="17"/>
      <c r="RLF75" s="17"/>
      <c r="RLG75" s="17"/>
      <c r="RLH75" s="17"/>
      <c r="RLI75" s="17"/>
      <c r="RLJ75" s="17"/>
      <c r="RLK75" s="17"/>
      <c r="RLL75" s="17"/>
      <c r="RLM75" s="17"/>
      <c r="RLN75" s="17"/>
      <c r="RLO75" s="17"/>
      <c r="RLP75" s="17"/>
      <c r="RLQ75" s="17"/>
      <c r="RLR75" s="17"/>
      <c r="RLS75" s="17"/>
      <c r="RLT75" s="17"/>
      <c r="RLU75" s="17"/>
      <c r="RLV75" s="17"/>
      <c r="RLW75" s="17"/>
      <c r="RLX75" s="17"/>
      <c r="RLY75" s="17"/>
      <c r="RLZ75" s="17"/>
      <c r="RMA75" s="17"/>
      <c r="RMB75" s="17"/>
      <c r="RMC75" s="17"/>
      <c r="RMD75" s="17"/>
      <c r="RME75" s="17"/>
      <c r="RMF75" s="17"/>
      <c r="RMG75" s="17"/>
      <c r="RMH75" s="17"/>
      <c r="RMI75" s="17"/>
      <c r="RMJ75" s="17"/>
      <c r="RMK75" s="17"/>
      <c r="RML75" s="17"/>
      <c r="RMM75" s="17"/>
      <c r="RMN75" s="17"/>
      <c r="RMO75" s="17"/>
      <c r="RMP75" s="17"/>
      <c r="RMQ75" s="17"/>
      <c r="RMR75" s="17"/>
      <c r="RMS75" s="17"/>
      <c r="RMT75" s="17"/>
      <c r="RMU75" s="17"/>
      <c r="RMV75" s="17"/>
      <c r="RMW75" s="17"/>
      <c r="RMX75" s="17"/>
      <c r="RMY75" s="17"/>
      <c r="RMZ75" s="17"/>
      <c r="RNA75" s="17"/>
      <c r="RNB75" s="17"/>
      <c r="RNC75" s="17"/>
      <c r="RND75" s="17"/>
      <c r="RNE75" s="17"/>
      <c r="RNF75" s="17"/>
      <c r="RNG75" s="17"/>
      <c r="RNH75" s="17"/>
      <c r="RNI75" s="17"/>
      <c r="RNJ75" s="17"/>
      <c r="RNK75" s="17"/>
      <c r="RNL75" s="17"/>
      <c r="RNM75" s="17"/>
      <c r="RNN75" s="17"/>
      <c r="RNO75" s="17"/>
      <c r="RNP75" s="17"/>
      <c r="RNQ75" s="17"/>
      <c r="RNR75" s="17"/>
      <c r="RNS75" s="17"/>
      <c r="RNT75" s="17"/>
      <c r="RNU75" s="17"/>
      <c r="RNV75" s="17"/>
      <c r="RNW75" s="17"/>
      <c r="RNX75" s="17"/>
      <c r="RNY75" s="17"/>
      <c r="RNZ75" s="17"/>
      <c r="ROA75" s="17"/>
      <c r="ROB75" s="17"/>
      <c r="ROC75" s="17"/>
      <c r="ROD75" s="17"/>
      <c r="ROE75" s="17"/>
      <c r="ROF75" s="17"/>
      <c r="ROG75" s="17"/>
      <c r="ROH75" s="17"/>
      <c r="ROI75" s="17"/>
      <c r="ROJ75" s="17"/>
      <c r="ROK75" s="17"/>
      <c r="ROL75" s="17"/>
      <c r="ROM75" s="17"/>
      <c r="RON75" s="17"/>
      <c r="ROO75" s="17"/>
      <c r="ROP75" s="17"/>
      <c r="ROQ75" s="17"/>
      <c r="ROR75" s="17"/>
      <c r="ROS75" s="17"/>
      <c r="ROT75" s="17"/>
      <c r="ROU75" s="17"/>
      <c r="ROV75" s="17"/>
      <c r="ROW75" s="17"/>
      <c r="ROX75" s="17"/>
      <c r="ROY75" s="17"/>
      <c r="ROZ75" s="17"/>
      <c r="RPA75" s="17"/>
      <c r="RPB75" s="17"/>
      <c r="RPC75" s="17"/>
      <c r="RPD75" s="17"/>
      <c r="RPE75" s="17"/>
      <c r="RPF75" s="17"/>
      <c r="RPG75" s="17"/>
      <c r="RPH75" s="17"/>
      <c r="RPI75" s="17"/>
      <c r="RPJ75" s="17"/>
      <c r="RPK75" s="17"/>
      <c r="RPL75" s="17"/>
      <c r="RPM75" s="17"/>
      <c r="RPN75" s="17"/>
      <c r="RPO75" s="17"/>
      <c r="RPP75" s="17"/>
      <c r="RPQ75" s="17"/>
      <c r="RPR75" s="17"/>
      <c r="RPS75" s="17"/>
      <c r="RPT75" s="17"/>
      <c r="RPU75" s="17"/>
      <c r="RPV75" s="17"/>
      <c r="RPW75" s="17"/>
      <c r="RPX75" s="17"/>
      <c r="RPY75" s="17"/>
      <c r="RPZ75" s="17"/>
      <c r="RQA75" s="17"/>
      <c r="RQB75" s="17"/>
      <c r="RQC75" s="17"/>
      <c r="RQD75" s="17"/>
      <c r="RQE75" s="17"/>
      <c r="RQF75" s="17"/>
      <c r="RQG75" s="17"/>
      <c r="RQH75" s="17"/>
      <c r="RQI75" s="17"/>
      <c r="RQJ75" s="17"/>
      <c r="RQK75" s="17"/>
      <c r="RQL75" s="17"/>
      <c r="RQM75" s="17"/>
      <c r="RQN75" s="17"/>
      <c r="RQO75" s="17"/>
      <c r="RQP75" s="17"/>
      <c r="RQQ75" s="17"/>
      <c r="RQR75" s="17"/>
      <c r="RQS75" s="17"/>
      <c r="RQT75" s="17"/>
      <c r="RQU75" s="17"/>
      <c r="RQV75" s="17"/>
      <c r="RQW75" s="17"/>
      <c r="RQX75" s="17"/>
      <c r="RQY75" s="17"/>
      <c r="RQZ75" s="17"/>
      <c r="RRA75" s="17"/>
      <c r="RRB75" s="17"/>
      <c r="RRC75" s="17"/>
      <c r="RRD75" s="17"/>
      <c r="RRE75" s="17"/>
      <c r="RRF75" s="17"/>
      <c r="RRG75" s="17"/>
      <c r="RRH75" s="17"/>
      <c r="RRI75" s="17"/>
      <c r="RRJ75" s="17"/>
      <c r="RRK75" s="17"/>
      <c r="RRL75" s="17"/>
      <c r="RRM75" s="17"/>
      <c r="RRN75" s="17"/>
      <c r="RRO75" s="17"/>
      <c r="RRP75" s="17"/>
      <c r="RRQ75" s="17"/>
      <c r="RRR75" s="17"/>
      <c r="RRS75" s="17"/>
      <c r="RRT75" s="17"/>
      <c r="RRU75" s="17"/>
      <c r="RRV75" s="17"/>
      <c r="RRW75" s="17"/>
      <c r="RRX75" s="17"/>
      <c r="RRY75" s="17"/>
      <c r="RRZ75" s="17"/>
      <c r="RSA75" s="17"/>
      <c r="RSB75" s="17"/>
      <c r="RSC75" s="17"/>
      <c r="RSD75" s="17"/>
      <c r="RSE75" s="17"/>
      <c r="RSF75" s="17"/>
      <c r="RSG75" s="17"/>
      <c r="RSH75" s="17"/>
      <c r="RSI75" s="17"/>
      <c r="RSJ75" s="17"/>
      <c r="RSK75" s="17"/>
      <c r="RSL75" s="17"/>
      <c r="RSM75" s="17"/>
      <c r="RSN75" s="17"/>
      <c r="RSO75" s="17"/>
      <c r="RSP75" s="17"/>
      <c r="RSQ75" s="17"/>
      <c r="RSR75" s="17"/>
      <c r="RSS75" s="17"/>
      <c r="RST75" s="17"/>
      <c r="RSU75" s="17"/>
      <c r="RSV75" s="17"/>
      <c r="RSW75" s="17"/>
      <c r="RSX75" s="17"/>
      <c r="RSY75" s="17"/>
      <c r="RSZ75" s="17"/>
      <c r="RTA75" s="17"/>
      <c r="RTB75" s="17"/>
      <c r="RTC75" s="17"/>
      <c r="RTD75" s="17"/>
      <c r="RTE75" s="17"/>
      <c r="RTF75" s="17"/>
      <c r="RTG75" s="17"/>
      <c r="RTH75" s="17"/>
      <c r="RTI75" s="17"/>
      <c r="RTJ75" s="17"/>
      <c r="RTK75" s="17"/>
      <c r="RTL75" s="17"/>
      <c r="RTM75" s="17"/>
      <c r="RTN75" s="17"/>
      <c r="RTO75" s="17"/>
      <c r="RTP75" s="17"/>
      <c r="RTQ75" s="17"/>
      <c r="RTR75" s="17"/>
      <c r="RTS75" s="17"/>
      <c r="RTT75" s="17"/>
      <c r="RTU75" s="17"/>
      <c r="RTV75" s="17"/>
      <c r="RTW75" s="17"/>
      <c r="RTX75" s="17"/>
      <c r="RTY75" s="17"/>
      <c r="RTZ75" s="17"/>
      <c r="RUA75" s="17"/>
      <c r="RUB75" s="17"/>
      <c r="RUC75" s="17"/>
      <c r="RUD75" s="17"/>
      <c r="RUE75" s="17"/>
      <c r="RUF75" s="17"/>
      <c r="RUG75" s="17"/>
      <c r="RUH75" s="17"/>
      <c r="RUI75" s="17"/>
      <c r="RUJ75" s="17"/>
      <c r="RUK75" s="17"/>
      <c r="RUL75" s="17"/>
      <c r="RUM75" s="17"/>
      <c r="RUN75" s="17"/>
      <c r="RUO75" s="17"/>
      <c r="RUP75" s="17"/>
      <c r="RUQ75" s="17"/>
      <c r="RUR75" s="17"/>
      <c r="RUS75" s="17"/>
      <c r="RUT75" s="17"/>
      <c r="RUU75" s="17"/>
      <c r="RUV75" s="17"/>
      <c r="RUW75" s="17"/>
      <c r="RUX75" s="17"/>
      <c r="RUY75" s="17"/>
      <c r="RUZ75" s="17"/>
      <c r="RVA75" s="17"/>
      <c r="RVB75" s="17"/>
      <c r="RVC75" s="17"/>
      <c r="RVD75" s="17"/>
      <c r="RVE75" s="17"/>
      <c r="RVF75" s="17"/>
      <c r="RVG75" s="17"/>
      <c r="RVH75" s="17"/>
      <c r="RVI75" s="17"/>
      <c r="RVJ75" s="17"/>
      <c r="RVK75" s="17"/>
      <c r="RVL75" s="17"/>
      <c r="RVM75" s="17"/>
      <c r="RVN75" s="17"/>
      <c r="RVO75" s="17"/>
      <c r="RVP75" s="17"/>
      <c r="RVQ75" s="17"/>
      <c r="RVR75" s="17"/>
      <c r="RVS75" s="17"/>
      <c r="RVT75" s="17"/>
      <c r="RVU75" s="17"/>
      <c r="RVV75" s="17"/>
      <c r="RVW75" s="17"/>
      <c r="RVX75" s="17"/>
      <c r="RVY75" s="17"/>
      <c r="RVZ75" s="17"/>
      <c r="RWA75" s="17"/>
      <c r="RWB75" s="17"/>
      <c r="RWC75" s="17"/>
      <c r="RWD75" s="17"/>
      <c r="RWE75" s="17"/>
      <c r="RWF75" s="17"/>
      <c r="RWG75" s="17"/>
      <c r="RWH75" s="17"/>
      <c r="RWI75" s="17"/>
      <c r="RWJ75" s="17"/>
      <c r="RWK75" s="17"/>
      <c r="RWL75" s="17"/>
      <c r="RWM75" s="17"/>
      <c r="RWN75" s="17"/>
      <c r="RWO75" s="17"/>
      <c r="RWP75" s="17"/>
      <c r="RWQ75" s="17"/>
      <c r="RWR75" s="17"/>
      <c r="RWS75" s="17"/>
      <c r="RWT75" s="17"/>
      <c r="RWU75" s="17"/>
      <c r="RWV75" s="17"/>
      <c r="RWW75" s="17"/>
      <c r="RWX75" s="17"/>
      <c r="RWY75" s="17"/>
      <c r="RWZ75" s="17"/>
      <c r="RXA75" s="17"/>
      <c r="RXB75" s="17"/>
      <c r="RXC75" s="17"/>
      <c r="RXD75" s="17"/>
      <c r="RXE75" s="17"/>
      <c r="RXF75" s="17"/>
      <c r="RXG75" s="17"/>
      <c r="RXH75" s="17"/>
      <c r="RXI75" s="17"/>
      <c r="RXJ75" s="17"/>
      <c r="RXK75" s="17"/>
      <c r="RXL75" s="17"/>
      <c r="RXM75" s="17"/>
      <c r="RXN75" s="17"/>
      <c r="RXO75" s="17"/>
      <c r="RXP75" s="17"/>
      <c r="RXQ75" s="17"/>
      <c r="RXR75" s="17"/>
      <c r="RXS75" s="17"/>
      <c r="RXT75" s="17"/>
      <c r="RXU75" s="17"/>
      <c r="RXV75" s="17"/>
      <c r="RXW75" s="17"/>
      <c r="RXX75" s="17"/>
      <c r="RXY75" s="17"/>
      <c r="RXZ75" s="17"/>
      <c r="RYA75" s="17"/>
      <c r="RYB75" s="17"/>
      <c r="RYC75" s="17"/>
      <c r="RYD75" s="17"/>
      <c r="RYE75" s="17"/>
      <c r="RYF75" s="17"/>
      <c r="RYG75" s="17"/>
      <c r="RYH75" s="17"/>
      <c r="RYI75" s="17"/>
      <c r="RYJ75" s="17"/>
      <c r="RYK75" s="17"/>
      <c r="RYL75" s="17"/>
      <c r="RYM75" s="17"/>
      <c r="RYN75" s="17"/>
      <c r="RYO75" s="17"/>
      <c r="RYP75" s="17"/>
      <c r="RYQ75" s="17"/>
      <c r="RYR75" s="17"/>
      <c r="RYS75" s="17"/>
      <c r="RYT75" s="17"/>
      <c r="RYU75" s="17"/>
      <c r="RYV75" s="17"/>
      <c r="RYW75" s="17"/>
      <c r="RYX75" s="17"/>
      <c r="RYY75" s="17"/>
      <c r="RYZ75" s="17"/>
      <c r="RZA75" s="17"/>
      <c r="RZB75" s="17"/>
      <c r="RZC75" s="17"/>
      <c r="RZD75" s="17"/>
      <c r="RZE75" s="17"/>
      <c r="RZF75" s="17"/>
      <c r="RZG75" s="17"/>
      <c r="RZH75" s="17"/>
      <c r="RZI75" s="17"/>
      <c r="RZJ75" s="17"/>
      <c r="RZK75" s="17"/>
      <c r="RZL75" s="17"/>
      <c r="RZM75" s="17"/>
      <c r="RZN75" s="17"/>
      <c r="RZO75" s="17"/>
      <c r="RZP75" s="17"/>
      <c r="RZQ75" s="17"/>
      <c r="RZR75" s="17"/>
      <c r="RZS75" s="17"/>
      <c r="RZT75" s="17"/>
      <c r="RZU75" s="17"/>
      <c r="RZV75" s="17"/>
      <c r="RZW75" s="17"/>
      <c r="RZX75" s="17"/>
      <c r="RZY75" s="17"/>
      <c r="RZZ75" s="17"/>
      <c r="SAA75" s="17"/>
      <c r="SAB75" s="17"/>
      <c r="SAC75" s="17"/>
      <c r="SAD75" s="17"/>
      <c r="SAE75" s="17"/>
      <c r="SAF75" s="17"/>
      <c r="SAG75" s="17"/>
      <c r="SAH75" s="17"/>
      <c r="SAI75" s="17"/>
      <c r="SAJ75" s="17"/>
      <c r="SAK75" s="17"/>
      <c r="SAL75" s="17"/>
      <c r="SAM75" s="17"/>
      <c r="SAN75" s="17"/>
      <c r="SAO75" s="17"/>
      <c r="SAP75" s="17"/>
      <c r="SAQ75" s="17"/>
      <c r="SAR75" s="17"/>
      <c r="SAS75" s="17"/>
      <c r="SAT75" s="17"/>
      <c r="SAU75" s="17"/>
      <c r="SAV75" s="17"/>
      <c r="SAW75" s="17"/>
      <c r="SAX75" s="17"/>
      <c r="SAY75" s="17"/>
      <c r="SAZ75" s="17"/>
      <c r="SBA75" s="17"/>
      <c r="SBB75" s="17"/>
      <c r="SBC75" s="17"/>
      <c r="SBD75" s="17"/>
      <c r="SBE75" s="17"/>
      <c r="SBF75" s="17"/>
      <c r="SBG75" s="17"/>
      <c r="SBH75" s="17"/>
      <c r="SBI75" s="17"/>
      <c r="SBJ75" s="17"/>
      <c r="SBK75" s="17"/>
      <c r="SBL75" s="17"/>
      <c r="SBM75" s="17"/>
      <c r="SBN75" s="17"/>
      <c r="SBO75" s="17"/>
      <c r="SBP75" s="17"/>
      <c r="SBQ75" s="17"/>
      <c r="SBR75" s="17"/>
      <c r="SBS75" s="17"/>
      <c r="SBT75" s="17"/>
      <c r="SBU75" s="17"/>
      <c r="SBV75" s="17"/>
      <c r="SBW75" s="17"/>
      <c r="SBX75" s="17"/>
      <c r="SBY75" s="17"/>
      <c r="SBZ75" s="17"/>
      <c r="SCA75" s="17"/>
      <c r="SCB75" s="17"/>
      <c r="SCC75" s="17"/>
      <c r="SCD75" s="17"/>
      <c r="SCE75" s="17"/>
      <c r="SCF75" s="17"/>
      <c r="SCG75" s="17"/>
      <c r="SCH75" s="17"/>
      <c r="SCI75" s="17"/>
      <c r="SCJ75" s="17"/>
      <c r="SCK75" s="17"/>
      <c r="SCL75" s="17"/>
      <c r="SCM75" s="17"/>
      <c r="SCN75" s="17"/>
      <c r="SCO75" s="17"/>
      <c r="SCP75" s="17"/>
      <c r="SCQ75" s="17"/>
      <c r="SCR75" s="17"/>
      <c r="SCS75" s="17"/>
      <c r="SCT75" s="17"/>
      <c r="SCU75" s="17"/>
      <c r="SCV75" s="17"/>
      <c r="SCW75" s="17"/>
      <c r="SCX75" s="17"/>
      <c r="SCY75" s="17"/>
      <c r="SCZ75" s="17"/>
      <c r="SDA75" s="17"/>
      <c r="SDB75" s="17"/>
      <c r="SDC75" s="17"/>
      <c r="SDD75" s="17"/>
      <c r="SDE75" s="17"/>
      <c r="SDF75" s="17"/>
      <c r="SDG75" s="17"/>
      <c r="SDH75" s="17"/>
      <c r="SDI75" s="17"/>
      <c r="SDJ75" s="17"/>
      <c r="SDK75" s="17"/>
      <c r="SDL75" s="17"/>
      <c r="SDM75" s="17"/>
      <c r="SDN75" s="17"/>
      <c r="SDO75" s="17"/>
      <c r="SDP75" s="17"/>
      <c r="SDQ75" s="17"/>
      <c r="SDR75" s="17"/>
      <c r="SDS75" s="17"/>
      <c r="SDT75" s="17"/>
      <c r="SDU75" s="17"/>
      <c r="SDV75" s="17"/>
      <c r="SDW75" s="17"/>
      <c r="SDX75" s="17"/>
      <c r="SDY75" s="17"/>
      <c r="SDZ75" s="17"/>
      <c r="SEA75" s="17"/>
      <c r="SEB75" s="17"/>
      <c r="SEC75" s="17"/>
      <c r="SED75" s="17"/>
      <c r="SEE75" s="17"/>
      <c r="SEF75" s="17"/>
      <c r="SEG75" s="17"/>
      <c r="SEH75" s="17"/>
      <c r="SEI75" s="17"/>
      <c r="SEJ75" s="17"/>
      <c r="SEK75" s="17"/>
      <c r="SEL75" s="17"/>
      <c r="SEM75" s="17"/>
      <c r="SEN75" s="17"/>
      <c r="SEO75" s="17"/>
      <c r="SEP75" s="17"/>
      <c r="SEQ75" s="17"/>
      <c r="SER75" s="17"/>
      <c r="SES75" s="17"/>
      <c r="SET75" s="17"/>
      <c r="SEU75" s="17"/>
      <c r="SEV75" s="17"/>
      <c r="SEW75" s="17"/>
      <c r="SEX75" s="17"/>
      <c r="SEY75" s="17"/>
      <c r="SEZ75" s="17"/>
      <c r="SFA75" s="17"/>
      <c r="SFB75" s="17"/>
      <c r="SFC75" s="17"/>
      <c r="SFD75" s="17"/>
      <c r="SFE75" s="17"/>
      <c r="SFF75" s="17"/>
      <c r="SFG75" s="17"/>
      <c r="SFH75" s="17"/>
      <c r="SFI75" s="17"/>
      <c r="SFJ75" s="17"/>
      <c r="SFK75" s="17"/>
      <c r="SFL75" s="17"/>
      <c r="SFM75" s="17"/>
      <c r="SFN75" s="17"/>
      <c r="SFO75" s="17"/>
      <c r="SFP75" s="17"/>
      <c r="SFQ75" s="17"/>
      <c r="SFR75" s="17"/>
      <c r="SFS75" s="17"/>
      <c r="SFT75" s="17"/>
      <c r="SFU75" s="17"/>
      <c r="SFV75" s="17"/>
      <c r="SFW75" s="17"/>
      <c r="SFX75" s="17"/>
      <c r="SFY75" s="17"/>
      <c r="SFZ75" s="17"/>
      <c r="SGA75" s="17"/>
      <c r="SGB75" s="17"/>
      <c r="SGC75" s="17"/>
      <c r="SGD75" s="17"/>
      <c r="SGE75" s="17"/>
      <c r="SGF75" s="17"/>
      <c r="SGG75" s="17"/>
      <c r="SGH75" s="17"/>
      <c r="SGI75" s="17"/>
      <c r="SGJ75" s="17"/>
      <c r="SGK75" s="17"/>
      <c r="SGL75" s="17"/>
      <c r="SGM75" s="17"/>
      <c r="SGN75" s="17"/>
      <c r="SGO75" s="17"/>
      <c r="SGP75" s="17"/>
      <c r="SGQ75" s="17"/>
      <c r="SGR75" s="17"/>
      <c r="SGS75" s="17"/>
      <c r="SGT75" s="17"/>
      <c r="SGU75" s="17"/>
      <c r="SGV75" s="17"/>
      <c r="SGW75" s="17"/>
      <c r="SGX75" s="17"/>
      <c r="SGY75" s="17"/>
      <c r="SGZ75" s="17"/>
      <c r="SHA75" s="17"/>
      <c r="SHB75" s="17"/>
      <c r="SHC75" s="17"/>
      <c r="SHD75" s="17"/>
      <c r="SHE75" s="17"/>
      <c r="SHF75" s="17"/>
      <c r="SHG75" s="17"/>
      <c r="SHH75" s="17"/>
      <c r="SHI75" s="17"/>
      <c r="SHJ75" s="17"/>
      <c r="SHK75" s="17"/>
      <c r="SHL75" s="17"/>
      <c r="SHM75" s="17"/>
      <c r="SHN75" s="17"/>
      <c r="SHO75" s="17"/>
      <c r="SHP75" s="17"/>
      <c r="SHQ75" s="17"/>
      <c r="SHR75" s="17"/>
      <c r="SHS75" s="17"/>
      <c r="SHT75" s="17"/>
      <c r="SHU75" s="17"/>
      <c r="SHV75" s="17"/>
      <c r="SHW75" s="17"/>
      <c r="SHX75" s="17"/>
      <c r="SHY75" s="17"/>
      <c r="SHZ75" s="17"/>
      <c r="SIA75" s="17"/>
      <c r="SIB75" s="17"/>
      <c r="SIC75" s="17"/>
      <c r="SID75" s="17"/>
      <c r="SIE75" s="17"/>
      <c r="SIF75" s="17"/>
      <c r="SIG75" s="17"/>
      <c r="SIH75" s="17"/>
      <c r="SII75" s="17"/>
      <c r="SIJ75" s="17"/>
      <c r="SIK75" s="17"/>
      <c r="SIL75" s="17"/>
      <c r="SIM75" s="17"/>
      <c r="SIN75" s="17"/>
      <c r="SIO75" s="17"/>
      <c r="SIP75" s="17"/>
      <c r="SIQ75" s="17"/>
      <c r="SIR75" s="17"/>
      <c r="SIS75" s="17"/>
      <c r="SIT75" s="17"/>
      <c r="SIU75" s="17"/>
      <c r="SIV75" s="17"/>
      <c r="SIW75" s="17"/>
      <c r="SIX75" s="17"/>
      <c r="SIY75" s="17"/>
      <c r="SIZ75" s="17"/>
      <c r="SJA75" s="17"/>
      <c r="SJB75" s="17"/>
      <c r="SJC75" s="17"/>
      <c r="SJD75" s="17"/>
      <c r="SJE75" s="17"/>
      <c r="SJF75" s="17"/>
      <c r="SJG75" s="17"/>
      <c r="SJH75" s="17"/>
      <c r="SJI75" s="17"/>
      <c r="SJJ75" s="17"/>
      <c r="SJK75" s="17"/>
      <c r="SJL75" s="17"/>
      <c r="SJM75" s="17"/>
      <c r="SJN75" s="17"/>
      <c r="SJO75" s="17"/>
      <c r="SJP75" s="17"/>
      <c r="SJQ75" s="17"/>
      <c r="SJR75" s="17"/>
      <c r="SJS75" s="17"/>
      <c r="SJT75" s="17"/>
      <c r="SJU75" s="17"/>
      <c r="SJV75" s="17"/>
      <c r="SJW75" s="17"/>
      <c r="SJX75" s="17"/>
      <c r="SJY75" s="17"/>
      <c r="SJZ75" s="17"/>
      <c r="SKA75" s="17"/>
      <c r="SKB75" s="17"/>
      <c r="SKC75" s="17"/>
      <c r="SKD75" s="17"/>
      <c r="SKE75" s="17"/>
      <c r="SKF75" s="17"/>
      <c r="SKG75" s="17"/>
      <c r="SKH75" s="17"/>
      <c r="SKI75" s="17"/>
      <c r="SKJ75" s="17"/>
      <c r="SKK75" s="17"/>
      <c r="SKL75" s="17"/>
      <c r="SKM75" s="17"/>
      <c r="SKN75" s="17"/>
      <c r="SKO75" s="17"/>
      <c r="SKP75" s="17"/>
      <c r="SKQ75" s="17"/>
      <c r="SKR75" s="17"/>
      <c r="SKS75" s="17"/>
      <c r="SKT75" s="17"/>
      <c r="SKU75" s="17"/>
      <c r="SKV75" s="17"/>
      <c r="SKW75" s="17"/>
      <c r="SKX75" s="17"/>
      <c r="SKY75" s="17"/>
      <c r="SKZ75" s="17"/>
      <c r="SLA75" s="17"/>
      <c r="SLB75" s="17"/>
      <c r="SLC75" s="17"/>
      <c r="SLD75" s="17"/>
      <c r="SLE75" s="17"/>
      <c r="SLF75" s="17"/>
      <c r="SLG75" s="17"/>
      <c r="SLH75" s="17"/>
      <c r="SLI75" s="17"/>
      <c r="SLJ75" s="17"/>
      <c r="SLK75" s="17"/>
      <c r="SLL75" s="17"/>
      <c r="SLM75" s="17"/>
      <c r="SLN75" s="17"/>
      <c r="SLO75" s="17"/>
      <c r="SLP75" s="17"/>
      <c r="SLQ75" s="17"/>
      <c r="SLR75" s="17"/>
      <c r="SLS75" s="17"/>
      <c r="SLT75" s="17"/>
      <c r="SLU75" s="17"/>
      <c r="SLV75" s="17"/>
      <c r="SLW75" s="17"/>
      <c r="SLX75" s="17"/>
      <c r="SLY75" s="17"/>
      <c r="SLZ75" s="17"/>
      <c r="SMA75" s="17"/>
      <c r="SMB75" s="17"/>
      <c r="SMC75" s="17"/>
      <c r="SMD75" s="17"/>
      <c r="SME75" s="17"/>
      <c r="SMF75" s="17"/>
      <c r="SMG75" s="17"/>
      <c r="SMH75" s="17"/>
      <c r="SMI75" s="17"/>
      <c r="SMJ75" s="17"/>
      <c r="SMK75" s="17"/>
      <c r="SML75" s="17"/>
      <c r="SMM75" s="17"/>
      <c r="SMN75" s="17"/>
      <c r="SMO75" s="17"/>
      <c r="SMP75" s="17"/>
      <c r="SMQ75" s="17"/>
      <c r="SMR75" s="17"/>
      <c r="SMS75" s="17"/>
      <c r="SMT75" s="17"/>
      <c r="SMU75" s="17"/>
      <c r="SMV75" s="17"/>
      <c r="SMW75" s="17"/>
      <c r="SMX75" s="17"/>
      <c r="SMY75" s="17"/>
      <c r="SMZ75" s="17"/>
      <c r="SNA75" s="17"/>
      <c r="SNB75" s="17"/>
      <c r="SNC75" s="17"/>
      <c r="SND75" s="17"/>
      <c r="SNE75" s="17"/>
      <c r="SNF75" s="17"/>
      <c r="SNG75" s="17"/>
      <c r="SNH75" s="17"/>
      <c r="SNI75" s="17"/>
      <c r="SNJ75" s="17"/>
      <c r="SNK75" s="17"/>
      <c r="SNL75" s="17"/>
      <c r="SNM75" s="17"/>
      <c r="SNN75" s="17"/>
      <c r="SNO75" s="17"/>
      <c r="SNP75" s="17"/>
      <c r="SNQ75" s="17"/>
      <c r="SNR75" s="17"/>
      <c r="SNS75" s="17"/>
      <c r="SNT75" s="17"/>
      <c r="SNU75" s="17"/>
      <c r="SNV75" s="17"/>
      <c r="SNW75" s="17"/>
      <c r="SNX75" s="17"/>
      <c r="SNY75" s="17"/>
      <c r="SNZ75" s="17"/>
      <c r="SOA75" s="17"/>
      <c r="SOB75" s="17"/>
      <c r="SOC75" s="17"/>
      <c r="SOD75" s="17"/>
      <c r="SOE75" s="17"/>
      <c r="SOF75" s="17"/>
      <c r="SOG75" s="17"/>
      <c r="SOH75" s="17"/>
      <c r="SOI75" s="17"/>
      <c r="SOJ75" s="17"/>
      <c r="SOK75" s="17"/>
      <c r="SOL75" s="17"/>
      <c r="SOM75" s="17"/>
      <c r="SON75" s="17"/>
      <c r="SOO75" s="17"/>
      <c r="SOP75" s="17"/>
      <c r="SOQ75" s="17"/>
      <c r="SOR75" s="17"/>
      <c r="SOS75" s="17"/>
      <c r="SOT75" s="17"/>
      <c r="SOU75" s="17"/>
      <c r="SOV75" s="17"/>
      <c r="SOW75" s="17"/>
      <c r="SOX75" s="17"/>
      <c r="SOY75" s="17"/>
      <c r="SOZ75" s="17"/>
      <c r="SPA75" s="17"/>
      <c r="SPB75" s="17"/>
      <c r="SPC75" s="17"/>
      <c r="SPD75" s="17"/>
      <c r="SPE75" s="17"/>
      <c r="SPF75" s="17"/>
      <c r="SPG75" s="17"/>
      <c r="SPH75" s="17"/>
      <c r="SPI75" s="17"/>
      <c r="SPJ75" s="17"/>
      <c r="SPK75" s="17"/>
      <c r="SPL75" s="17"/>
      <c r="SPM75" s="17"/>
      <c r="SPN75" s="17"/>
      <c r="SPO75" s="17"/>
      <c r="SPP75" s="17"/>
      <c r="SPQ75" s="17"/>
      <c r="SPR75" s="17"/>
      <c r="SPS75" s="17"/>
      <c r="SPT75" s="17"/>
      <c r="SPU75" s="17"/>
      <c r="SPV75" s="17"/>
      <c r="SPW75" s="17"/>
      <c r="SPX75" s="17"/>
      <c r="SPY75" s="17"/>
      <c r="SPZ75" s="17"/>
      <c r="SQA75" s="17"/>
      <c r="SQB75" s="17"/>
      <c r="SQC75" s="17"/>
      <c r="SQD75" s="17"/>
      <c r="SQE75" s="17"/>
      <c r="SQF75" s="17"/>
      <c r="SQG75" s="17"/>
      <c r="SQH75" s="17"/>
      <c r="SQI75" s="17"/>
      <c r="SQJ75" s="17"/>
      <c r="SQK75" s="17"/>
      <c r="SQL75" s="17"/>
      <c r="SQM75" s="17"/>
      <c r="SQN75" s="17"/>
      <c r="SQO75" s="17"/>
      <c r="SQP75" s="17"/>
      <c r="SQQ75" s="17"/>
      <c r="SQR75" s="17"/>
      <c r="SQS75" s="17"/>
      <c r="SQT75" s="17"/>
      <c r="SQU75" s="17"/>
      <c r="SQV75" s="17"/>
      <c r="SQW75" s="17"/>
      <c r="SQX75" s="17"/>
      <c r="SQY75" s="17"/>
      <c r="SQZ75" s="17"/>
      <c r="SRA75" s="17"/>
      <c r="SRB75" s="17"/>
      <c r="SRC75" s="17"/>
      <c r="SRD75" s="17"/>
      <c r="SRE75" s="17"/>
      <c r="SRF75" s="17"/>
      <c r="SRG75" s="17"/>
      <c r="SRH75" s="17"/>
      <c r="SRI75" s="17"/>
      <c r="SRJ75" s="17"/>
      <c r="SRK75" s="17"/>
      <c r="SRL75" s="17"/>
      <c r="SRM75" s="17"/>
      <c r="SRN75" s="17"/>
      <c r="SRO75" s="17"/>
      <c r="SRP75" s="17"/>
      <c r="SRQ75" s="17"/>
      <c r="SRR75" s="17"/>
      <c r="SRS75" s="17"/>
      <c r="SRT75" s="17"/>
      <c r="SRU75" s="17"/>
      <c r="SRV75" s="17"/>
      <c r="SRW75" s="17"/>
      <c r="SRX75" s="17"/>
      <c r="SRY75" s="17"/>
      <c r="SRZ75" s="17"/>
      <c r="SSA75" s="17"/>
      <c r="SSB75" s="17"/>
      <c r="SSC75" s="17"/>
      <c r="SSD75" s="17"/>
      <c r="SSE75" s="17"/>
      <c r="SSF75" s="17"/>
      <c r="SSG75" s="17"/>
      <c r="SSH75" s="17"/>
      <c r="SSI75" s="17"/>
      <c r="SSJ75" s="17"/>
      <c r="SSK75" s="17"/>
      <c r="SSL75" s="17"/>
      <c r="SSM75" s="17"/>
      <c r="SSN75" s="17"/>
      <c r="SSO75" s="17"/>
      <c r="SSP75" s="17"/>
      <c r="SSQ75" s="17"/>
      <c r="SSR75" s="17"/>
      <c r="SSS75" s="17"/>
      <c r="SST75" s="17"/>
      <c r="SSU75" s="17"/>
      <c r="SSV75" s="17"/>
      <c r="SSW75" s="17"/>
      <c r="SSX75" s="17"/>
      <c r="SSY75" s="17"/>
      <c r="SSZ75" s="17"/>
      <c r="STA75" s="17"/>
      <c r="STB75" s="17"/>
      <c r="STC75" s="17"/>
      <c r="STD75" s="17"/>
      <c r="STE75" s="17"/>
      <c r="STF75" s="17"/>
      <c r="STG75" s="17"/>
      <c r="STH75" s="17"/>
      <c r="STI75" s="17"/>
      <c r="STJ75" s="17"/>
      <c r="STK75" s="17"/>
      <c r="STL75" s="17"/>
      <c r="STM75" s="17"/>
      <c r="STN75" s="17"/>
      <c r="STO75" s="17"/>
      <c r="STP75" s="17"/>
      <c r="STQ75" s="17"/>
      <c r="STR75" s="17"/>
      <c r="STS75" s="17"/>
      <c r="STT75" s="17"/>
      <c r="STU75" s="17"/>
      <c r="STV75" s="17"/>
      <c r="STW75" s="17"/>
      <c r="STX75" s="17"/>
      <c r="STY75" s="17"/>
      <c r="STZ75" s="17"/>
      <c r="SUA75" s="17"/>
      <c r="SUB75" s="17"/>
      <c r="SUC75" s="17"/>
      <c r="SUD75" s="17"/>
      <c r="SUE75" s="17"/>
      <c r="SUF75" s="17"/>
      <c r="SUG75" s="17"/>
      <c r="SUH75" s="17"/>
      <c r="SUI75" s="17"/>
      <c r="SUJ75" s="17"/>
      <c r="SUK75" s="17"/>
      <c r="SUL75" s="17"/>
      <c r="SUM75" s="17"/>
      <c r="SUN75" s="17"/>
      <c r="SUO75" s="17"/>
      <c r="SUP75" s="17"/>
      <c r="SUQ75" s="17"/>
      <c r="SUR75" s="17"/>
      <c r="SUS75" s="17"/>
      <c r="SUT75" s="17"/>
      <c r="SUU75" s="17"/>
      <c r="SUV75" s="17"/>
      <c r="SUW75" s="17"/>
      <c r="SUX75" s="17"/>
      <c r="SUY75" s="17"/>
      <c r="SUZ75" s="17"/>
      <c r="SVA75" s="17"/>
      <c r="SVB75" s="17"/>
      <c r="SVC75" s="17"/>
      <c r="SVD75" s="17"/>
      <c r="SVE75" s="17"/>
      <c r="SVF75" s="17"/>
      <c r="SVG75" s="17"/>
      <c r="SVH75" s="17"/>
      <c r="SVI75" s="17"/>
      <c r="SVJ75" s="17"/>
      <c r="SVK75" s="17"/>
      <c r="SVL75" s="17"/>
      <c r="SVM75" s="17"/>
      <c r="SVN75" s="17"/>
      <c r="SVO75" s="17"/>
      <c r="SVP75" s="17"/>
      <c r="SVQ75" s="17"/>
      <c r="SVR75" s="17"/>
      <c r="SVS75" s="17"/>
      <c r="SVT75" s="17"/>
      <c r="SVU75" s="17"/>
      <c r="SVV75" s="17"/>
      <c r="SVW75" s="17"/>
      <c r="SVX75" s="17"/>
      <c r="SVY75" s="17"/>
      <c r="SVZ75" s="17"/>
      <c r="SWA75" s="17"/>
      <c r="SWB75" s="17"/>
      <c r="SWC75" s="17"/>
      <c r="SWD75" s="17"/>
      <c r="SWE75" s="17"/>
      <c r="SWF75" s="17"/>
      <c r="SWG75" s="17"/>
      <c r="SWH75" s="17"/>
      <c r="SWI75" s="17"/>
      <c r="SWJ75" s="17"/>
      <c r="SWK75" s="17"/>
      <c r="SWL75" s="17"/>
      <c r="SWM75" s="17"/>
      <c r="SWN75" s="17"/>
      <c r="SWO75" s="17"/>
      <c r="SWP75" s="17"/>
      <c r="SWQ75" s="17"/>
      <c r="SWR75" s="17"/>
      <c r="SWS75" s="17"/>
      <c r="SWT75" s="17"/>
      <c r="SWU75" s="17"/>
      <c r="SWV75" s="17"/>
      <c r="SWW75" s="17"/>
      <c r="SWX75" s="17"/>
      <c r="SWY75" s="17"/>
      <c r="SWZ75" s="17"/>
      <c r="SXA75" s="17"/>
      <c r="SXB75" s="17"/>
      <c r="SXC75" s="17"/>
      <c r="SXD75" s="17"/>
      <c r="SXE75" s="17"/>
      <c r="SXF75" s="17"/>
      <c r="SXG75" s="17"/>
      <c r="SXH75" s="17"/>
      <c r="SXI75" s="17"/>
      <c r="SXJ75" s="17"/>
      <c r="SXK75" s="17"/>
      <c r="SXL75" s="17"/>
      <c r="SXM75" s="17"/>
      <c r="SXN75" s="17"/>
      <c r="SXO75" s="17"/>
      <c r="SXP75" s="17"/>
      <c r="SXQ75" s="17"/>
      <c r="SXR75" s="17"/>
      <c r="SXS75" s="17"/>
      <c r="SXT75" s="17"/>
      <c r="SXU75" s="17"/>
      <c r="SXV75" s="17"/>
      <c r="SXW75" s="17"/>
      <c r="SXX75" s="17"/>
      <c r="SXY75" s="17"/>
      <c r="SXZ75" s="17"/>
      <c r="SYA75" s="17"/>
      <c r="SYB75" s="17"/>
      <c r="SYC75" s="17"/>
      <c r="SYD75" s="17"/>
      <c r="SYE75" s="17"/>
      <c r="SYF75" s="17"/>
      <c r="SYG75" s="17"/>
      <c r="SYH75" s="17"/>
      <c r="SYI75" s="17"/>
      <c r="SYJ75" s="17"/>
      <c r="SYK75" s="17"/>
      <c r="SYL75" s="17"/>
      <c r="SYM75" s="17"/>
      <c r="SYN75" s="17"/>
      <c r="SYO75" s="17"/>
      <c r="SYP75" s="17"/>
      <c r="SYQ75" s="17"/>
      <c r="SYR75" s="17"/>
      <c r="SYS75" s="17"/>
      <c r="SYT75" s="17"/>
      <c r="SYU75" s="17"/>
      <c r="SYV75" s="17"/>
      <c r="SYW75" s="17"/>
      <c r="SYX75" s="17"/>
      <c r="SYY75" s="17"/>
      <c r="SYZ75" s="17"/>
      <c r="SZA75" s="17"/>
      <c r="SZB75" s="17"/>
      <c r="SZC75" s="17"/>
      <c r="SZD75" s="17"/>
      <c r="SZE75" s="17"/>
      <c r="SZF75" s="17"/>
      <c r="SZG75" s="17"/>
      <c r="SZH75" s="17"/>
      <c r="SZI75" s="17"/>
      <c r="SZJ75" s="17"/>
      <c r="SZK75" s="17"/>
      <c r="SZL75" s="17"/>
      <c r="SZM75" s="17"/>
      <c r="SZN75" s="17"/>
      <c r="SZO75" s="17"/>
      <c r="SZP75" s="17"/>
      <c r="SZQ75" s="17"/>
      <c r="SZR75" s="17"/>
      <c r="SZS75" s="17"/>
      <c r="SZT75" s="17"/>
      <c r="SZU75" s="17"/>
      <c r="SZV75" s="17"/>
      <c r="SZW75" s="17"/>
      <c r="SZX75" s="17"/>
      <c r="SZY75" s="17"/>
      <c r="SZZ75" s="17"/>
      <c r="TAA75" s="17"/>
      <c r="TAB75" s="17"/>
      <c r="TAC75" s="17"/>
      <c r="TAD75" s="17"/>
      <c r="TAE75" s="17"/>
      <c r="TAF75" s="17"/>
      <c r="TAG75" s="17"/>
      <c r="TAH75" s="17"/>
      <c r="TAI75" s="17"/>
      <c r="TAJ75" s="17"/>
      <c r="TAK75" s="17"/>
      <c r="TAL75" s="17"/>
      <c r="TAM75" s="17"/>
      <c r="TAN75" s="17"/>
      <c r="TAO75" s="17"/>
      <c r="TAP75" s="17"/>
      <c r="TAQ75" s="17"/>
      <c r="TAR75" s="17"/>
      <c r="TAS75" s="17"/>
      <c r="TAT75" s="17"/>
      <c r="TAU75" s="17"/>
      <c r="TAV75" s="17"/>
      <c r="TAW75" s="17"/>
      <c r="TAX75" s="17"/>
      <c r="TAY75" s="17"/>
      <c r="TAZ75" s="17"/>
      <c r="TBA75" s="17"/>
      <c r="TBB75" s="17"/>
      <c r="TBC75" s="17"/>
      <c r="TBD75" s="17"/>
      <c r="TBE75" s="17"/>
      <c r="TBF75" s="17"/>
      <c r="TBG75" s="17"/>
      <c r="TBH75" s="17"/>
      <c r="TBI75" s="17"/>
      <c r="TBJ75" s="17"/>
      <c r="TBK75" s="17"/>
      <c r="TBL75" s="17"/>
      <c r="TBM75" s="17"/>
      <c r="TBN75" s="17"/>
      <c r="TBO75" s="17"/>
      <c r="TBP75" s="17"/>
      <c r="TBQ75" s="17"/>
      <c r="TBR75" s="17"/>
      <c r="TBS75" s="17"/>
      <c r="TBT75" s="17"/>
      <c r="TBU75" s="17"/>
      <c r="TBV75" s="17"/>
      <c r="TBW75" s="17"/>
      <c r="TBX75" s="17"/>
      <c r="TBY75" s="17"/>
      <c r="TBZ75" s="17"/>
      <c r="TCA75" s="17"/>
      <c r="TCB75" s="17"/>
      <c r="TCC75" s="17"/>
      <c r="TCD75" s="17"/>
      <c r="TCE75" s="17"/>
      <c r="TCF75" s="17"/>
      <c r="TCG75" s="17"/>
      <c r="TCH75" s="17"/>
      <c r="TCI75" s="17"/>
      <c r="TCJ75" s="17"/>
      <c r="TCK75" s="17"/>
      <c r="TCL75" s="17"/>
      <c r="TCM75" s="17"/>
      <c r="TCN75" s="17"/>
      <c r="TCO75" s="17"/>
      <c r="TCP75" s="17"/>
      <c r="TCQ75" s="17"/>
      <c r="TCR75" s="17"/>
      <c r="TCS75" s="17"/>
      <c r="TCT75" s="17"/>
      <c r="TCU75" s="17"/>
      <c r="TCV75" s="17"/>
      <c r="TCW75" s="17"/>
      <c r="TCX75" s="17"/>
      <c r="TCY75" s="17"/>
      <c r="TCZ75" s="17"/>
      <c r="TDA75" s="17"/>
      <c r="TDB75" s="17"/>
      <c r="TDC75" s="17"/>
      <c r="TDD75" s="17"/>
      <c r="TDE75" s="17"/>
      <c r="TDF75" s="17"/>
      <c r="TDG75" s="17"/>
      <c r="TDH75" s="17"/>
      <c r="TDI75" s="17"/>
      <c r="TDJ75" s="17"/>
      <c r="TDK75" s="17"/>
      <c r="TDL75" s="17"/>
      <c r="TDM75" s="17"/>
      <c r="TDN75" s="17"/>
      <c r="TDO75" s="17"/>
      <c r="TDP75" s="17"/>
      <c r="TDQ75" s="17"/>
      <c r="TDR75" s="17"/>
      <c r="TDS75" s="17"/>
      <c r="TDT75" s="17"/>
      <c r="TDU75" s="17"/>
      <c r="TDV75" s="17"/>
      <c r="TDW75" s="17"/>
      <c r="TDX75" s="17"/>
      <c r="TDY75" s="17"/>
      <c r="TDZ75" s="17"/>
      <c r="TEA75" s="17"/>
      <c r="TEB75" s="17"/>
      <c r="TEC75" s="17"/>
      <c r="TED75" s="17"/>
      <c r="TEE75" s="17"/>
      <c r="TEF75" s="17"/>
      <c r="TEG75" s="17"/>
      <c r="TEH75" s="17"/>
      <c r="TEI75" s="17"/>
      <c r="TEJ75" s="17"/>
      <c r="TEK75" s="17"/>
      <c r="TEL75" s="17"/>
      <c r="TEM75" s="17"/>
      <c r="TEN75" s="17"/>
      <c r="TEO75" s="17"/>
      <c r="TEP75" s="17"/>
      <c r="TEQ75" s="17"/>
      <c r="TER75" s="17"/>
      <c r="TES75" s="17"/>
      <c r="TET75" s="17"/>
      <c r="TEU75" s="17"/>
      <c r="TEV75" s="17"/>
      <c r="TEW75" s="17"/>
      <c r="TEX75" s="17"/>
      <c r="TEY75" s="17"/>
      <c r="TEZ75" s="17"/>
      <c r="TFA75" s="17"/>
      <c r="TFB75" s="17"/>
      <c r="TFC75" s="17"/>
      <c r="TFD75" s="17"/>
      <c r="TFE75" s="17"/>
      <c r="TFF75" s="17"/>
      <c r="TFG75" s="17"/>
      <c r="TFH75" s="17"/>
      <c r="TFI75" s="17"/>
      <c r="TFJ75" s="17"/>
      <c r="TFK75" s="17"/>
      <c r="TFL75" s="17"/>
      <c r="TFM75" s="17"/>
      <c r="TFN75" s="17"/>
      <c r="TFO75" s="17"/>
      <c r="TFP75" s="17"/>
      <c r="TFQ75" s="17"/>
      <c r="TFR75" s="17"/>
      <c r="TFS75" s="17"/>
      <c r="TFT75" s="17"/>
      <c r="TFU75" s="17"/>
      <c r="TFV75" s="17"/>
      <c r="TFW75" s="17"/>
      <c r="TFX75" s="17"/>
      <c r="TFY75" s="17"/>
      <c r="TFZ75" s="17"/>
      <c r="TGA75" s="17"/>
      <c r="TGB75" s="17"/>
      <c r="TGC75" s="17"/>
      <c r="TGD75" s="17"/>
      <c r="TGE75" s="17"/>
      <c r="TGF75" s="17"/>
      <c r="TGG75" s="17"/>
      <c r="TGH75" s="17"/>
      <c r="TGI75" s="17"/>
      <c r="TGJ75" s="17"/>
      <c r="TGK75" s="17"/>
      <c r="TGL75" s="17"/>
      <c r="TGM75" s="17"/>
      <c r="TGN75" s="17"/>
      <c r="TGO75" s="17"/>
      <c r="TGP75" s="17"/>
      <c r="TGQ75" s="17"/>
      <c r="TGR75" s="17"/>
      <c r="TGS75" s="17"/>
      <c r="TGT75" s="17"/>
      <c r="TGU75" s="17"/>
      <c r="TGV75" s="17"/>
      <c r="TGW75" s="17"/>
      <c r="TGX75" s="17"/>
      <c r="TGY75" s="17"/>
      <c r="TGZ75" s="17"/>
      <c r="THA75" s="17"/>
      <c r="THB75" s="17"/>
      <c r="THC75" s="17"/>
      <c r="THD75" s="17"/>
      <c r="THE75" s="17"/>
      <c r="THF75" s="17"/>
      <c r="THG75" s="17"/>
      <c r="THH75" s="17"/>
      <c r="THI75" s="17"/>
      <c r="THJ75" s="17"/>
      <c r="THK75" s="17"/>
      <c r="THL75" s="17"/>
      <c r="THM75" s="17"/>
      <c r="THN75" s="17"/>
      <c r="THO75" s="17"/>
      <c r="THP75" s="17"/>
      <c r="THQ75" s="17"/>
      <c r="THR75" s="17"/>
      <c r="THS75" s="17"/>
      <c r="THT75" s="17"/>
      <c r="THU75" s="17"/>
      <c r="THV75" s="17"/>
      <c r="THW75" s="17"/>
      <c r="THX75" s="17"/>
      <c r="THY75" s="17"/>
      <c r="THZ75" s="17"/>
      <c r="TIA75" s="17"/>
      <c r="TIB75" s="17"/>
      <c r="TIC75" s="17"/>
      <c r="TID75" s="17"/>
      <c r="TIE75" s="17"/>
      <c r="TIF75" s="17"/>
      <c r="TIG75" s="17"/>
      <c r="TIH75" s="17"/>
      <c r="TII75" s="17"/>
      <c r="TIJ75" s="17"/>
      <c r="TIK75" s="17"/>
      <c r="TIL75" s="17"/>
      <c r="TIM75" s="17"/>
      <c r="TIN75" s="17"/>
      <c r="TIO75" s="17"/>
      <c r="TIP75" s="17"/>
      <c r="TIQ75" s="17"/>
      <c r="TIR75" s="17"/>
      <c r="TIS75" s="17"/>
      <c r="TIT75" s="17"/>
      <c r="TIU75" s="17"/>
      <c r="TIV75" s="17"/>
      <c r="TIW75" s="17"/>
      <c r="TIX75" s="17"/>
      <c r="TIY75" s="17"/>
      <c r="TIZ75" s="17"/>
      <c r="TJA75" s="17"/>
      <c r="TJB75" s="17"/>
      <c r="TJC75" s="17"/>
      <c r="TJD75" s="17"/>
      <c r="TJE75" s="17"/>
      <c r="TJF75" s="17"/>
      <c r="TJG75" s="17"/>
      <c r="TJH75" s="17"/>
      <c r="TJI75" s="17"/>
      <c r="TJJ75" s="17"/>
      <c r="TJK75" s="17"/>
      <c r="TJL75" s="17"/>
      <c r="TJM75" s="17"/>
      <c r="TJN75" s="17"/>
      <c r="TJO75" s="17"/>
      <c r="TJP75" s="17"/>
      <c r="TJQ75" s="17"/>
      <c r="TJR75" s="17"/>
      <c r="TJS75" s="17"/>
      <c r="TJT75" s="17"/>
      <c r="TJU75" s="17"/>
      <c r="TJV75" s="17"/>
      <c r="TJW75" s="17"/>
      <c r="TJX75" s="17"/>
      <c r="TJY75" s="17"/>
      <c r="TJZ75" s="17"/>
      <c r="TKA75" s="17"/>
      <c r="TKB75" s="17"/>
      <c r="TKC75" s="17"/>
      <c r="TKD75" s="17"/>
      <c r="TKE75" s="17"/>
      <c r="TKF75" s="17"/>
      <c r="TKG75" s="17"/>
      <c r="TKH75" s="17"/>
      <c r="TKI75" s="17"/>
      <c r="TKJ75" s="17"/>
      <c r="TKK75" s="17"/>
      <c r="TKL75" s="17"/>
      <c r="TKM75" s="17"/>
      <c r="TKN75" s="17"/>
      <c r="TKO75" s="17"/>
      <c r="TKP75" s="17"/>
      <c r="TKQ75" s="17"/>
      <c r="TKR75" s="17"/>
      <c r="TKS75" s="17"/>
      <c r="TKT75" s="17"/>
      <c r="TKU75" s="17"/>
      <c r="TKV75" s="17"/>
      <c r="TKW75" s="17"/>
      <c r="TKX75" s="17"/>
      <c r="TKY75" s="17"/>
      <c r="TKZ75" s="17"/>
      <c r="TLA75" s="17"/>
      <c r="TLB75" s="17"/>
      <c r="TLC75" s="17"/>
      <c r="TLD75" s="17"/>
      <c r="TLE75" s="17"/>
      <c r="TLF75" s="17"/>
      <c r="TLG75" s="17"/>
      <c r="TLH75" s="17"/>
      <c r="TLI75" s="17"/>
      <c r="TLJ75" s="17"/>
      <c r="TLK75" s="17"/>
      <c r="TLL75" s="17"/>
      <c r="TLM75" s="17"/>
      <c r="TLN75" s="17"/>
      <c r="TLO75" s="17"/>
      <c r="TLP75" s="17"/>
      <c r="TLQ75" s="17"/>
      <c r="TLR75" s="17"/>
      <c r="TLS75" s="17"/>
      <c r="TLT75" s="17"/>
      <c r="TLU75" s="17"/>
      <c r="TLV75" s="17"/>
      <c r="TLW75" s="17"/>
      <c r="TLX75" s="17"/>
      <c r="TLY75" s="17"/>
      <c r="TLZ75" s="17"/>
      <c r="TMA75" s="17"/>
      <c r="TMB75" s="17"/>
      <c r="TMC75" s="17"/>
      <c r="TMD75" s="17"/>
      <c r="TME75" s="17"/>
      <c r="TMF75" s="17"/>
      <c r="TMG75" s="17"/>
      <c r="TMH75" s="17"/>
      <c r="TMI75" s="17"/>
      <c r="TMJ75" s="17"/>
      <c r="TMK75" s="17"/>
      <c r="TML75" s="17"/>
      <c r="TMM75" s="17"/>
      <c r="TMN75" s="17"/>
      <c r="TMO75" s="17"/>
      <c r="TMP75" s="17"/>
      <c r="TMQ75" s="17"/>
      <c r="TMR75" s="17"/>
      <c r="TMS75" s="17"/>
      <c r="TMT75" s="17"/>
      <c r="TMU75" s="17"/>
      <c r="TMV75" s="17"/>
      <c r="TMW75" s="17"/>
      <c r="TMX75" s="17"/>
      <c r="TMY75" s="17"/>
      <c r="TMZ75" s="17"/>
      <c r="TNA75" s="17"/>
      <c r="TNB75" s="17"/>
      <c r="TNC75" s="17"/>
      <c r="TND75" s="17"/>
      <c r="TNE75" s="17"/>
      <c r="TNF75" s="17"/>
      <c r="TNG75" s="17"/>
      <c r="TNH75" s="17"/>
      <c r="TNI75" s="17"/>
      <c r="TNJ75" s="17"/>
      <c r="TNK75" s="17"/>
      <c r="TNL75" s="17"/>
      <c r="TNM75" s="17"/>
      <c r="TNN75" s="17"/>
      <c r="TNO75" s="17"/>
      <c r="TNP75" s="17"/>
      <c r="TNQ75" s="17"/>
      <c r="TNR75" s="17"/>
      <c r="TNS75" s="17"/>
      <c r="TNT75" s="17"/>
      <c r="TNU75" s="17"/>
      <c r="TNV75" s="17"/>
      <c r="TNW75" s="17"/>
      <c r="TNX75" s="17"/>
      <c r="TNY75" s="17"/>
      <c r="TNZ75" s="17"/>
      <c r="TOA75" s="17"/>
      <c r="TOB75" s="17"/>
      <c r="TOC75" s="17"/>
      <c r="TOD75" s="17"/>
      <c r="TOE75" s="17"/>
      <c r="TOF75" s="17"/>
      <c r="TOG75" s="17"/>
      <c r="TOH75" s="17"/>
      <c r="TOI75" s="17"/>
      <c r="TOJ75" s="17"/>
      <c r="TOK75" s="17"/>
      <c r="TOL75" s="17"/>
      <c r="TOM75" s="17"/>
      <c r="TON75" s="17"/>
      <c r="TOO75" s="17"/>
      <c r="TOP75" s="17"/>
      <c r="TOQ75" s="17"/>
      <c r="TOR75" s="17"/>
      <c r="TOS75" s="17"/>
      <c r="TOT75" s="17"/>
      <c r="TOU75" s="17"/>
      <c r="TOV75" s="17"/>
      <c r="TOW75" s="17"/>
      <c r="TOX75" s="17"/>
      <c r="TOY75" s="17"/>
      <c r="TOZ75" s="17"/>
      <c r="TPA75" s="17"/>
      <c r="TPB75" s="17"/>
      <c r="TPC75" s="17"/>
      <c r="TPD75" s="17"/>
      <c r="TPE75" s="17"/>
      <c r="TPF75" s="17"/>
      <c r="TPG75" s="17"/>
      <c r="TPH75" s="17"/>
      <c r="TPI75" s="17"/>
      <c r="TPJ75" s="17"/>
      <c r="TPK75" s="17"/>
      <c r="TPL75" s="17"/>
      <c r="TPM75" s="17"/>
      <c r="TPN75" s="17"/>
      <c r="TPO75" s="17"/>
      <c r="TPP75" s="17"/>
      <c r="TPQ75" s="17"/>
      <c r="TPR75" s="17"/>
      <c r="TPS75" s="17"/>
      <c r="TPT75" s="17"/>
      <c r="TPU75" s="17"/>
      <c r="TPV75" s="17"/>
      <c r="TPW75" s="17"/>
      <c r="TPX75" s="17"/>
      <c r="TPY75" s="17"/>
      <c r="TPZ75" s="17"/>
      <c r="TQA75" s="17"/>
      <c r="TQB75" s="17"/>
      <c r="TQC75" s="17"/>
      <c r="TQD75" s="17"/>
      <c r="TQE75" s="17"/>
      <c r="TQF75" s="17"/>
      <c r="TQG75" s="17"/>
      <c r="TQH75" s="17"/>
      <c r="TQI75" s="17"/>
      <c r="TQJ75" s="17"/>
      <c r="TQK75" s="17"/>
      <c r="TQL75" s="17"/>
      <c r="TQM75" s="17"/>
      <c r="TQN75" s="17"/>
      <c r="TQO75" s="17"/>
      <c r="TQP75" s="17"/>
      <c r="TQQ75" s="17"/>
      <c r="TQR75" s="17"/>
      <c r="TQS75" s="17"/>
      <c r="TQT75" s="17"/>
      <c r="TQU75" s="17"/>
      <c r="TQV75" s="17"/>
      <c r="TQW75" s="17"/>
      <c r="TQX75" s="17"/>
      <c r="TQY75" s="17"/>
      <c r="TQZ75" s="17"/>
      <c r="TRA75" s="17"/>
      <c r="TRB75" s="17"/>
      <c r="TRC75" s="17"/>
      <c r="TRD75" s="17"/>
      <c r="TRE75" s="17"/>
      <c r="TRF75" s="17"/>
      <c r="TRG75" s="17"/>
      <c r="TRH75" s="17"/>
      <c r="TRI75" s="17"/>
      <c r="TRJ75" s="17"/>
      <c r="TRK75" s="17"/>
      <c r="TRL75" s="17"/>
      <c r="TRM75" s="17"/>
      <c r="TRN75" s="17"/>
      <c r="TRO75" s="17"/>
      <c r="TRP75" s="17"/>
      <c r="TRQ75" s="17"/>
      <c r="TRR75" s="17"/>
      <c r="TRS75" s="17"/>
      <c r="TRT75" s="17"/>
      <c r="TRU75" s="17"/>
      <c r="TRV75" s="17"/>
      <c r="TRW75" s="17"/>
      <c r="TRX75" s="17"/>
      <c r="TRY75" s="17"/>
      <c r="TRZ75" s="17"/>
      <c r="TSA75" s="17"/>
      <c r="TSB75" s="17"/>
      <c r="TSC75" s="17"/>
      <c r="TSD75" s="17"/>
      <c r="TSE75" s="17"/>
      <c r="TSF75" s="17"/>
      <c r="TSG75" s="17"/>
      <c r="TSH75" s="17"/>
      <c r="TSI75" s="17"/>
      <c r="TSJ75" s="17"/>
      <c r="TSK75" s="17"/>
      <c r="TSL75" s="17"/>
      <c r="TSM75" s="17"/>
      <c r="TSN75" s="17"/>
      <c r="TSO75" s="17"/>
      <c r="TSP75" s="17"/>
      <c r="TSQ75" s="17"/>
      <c r="TSR75" s="17"/>
      <c r="TSS75" s="17"/>
      <c r="TST75" s="17"/>
      <c r="TSU75" s="17"/>
      <c r="TSV75" s="17"/>
      <c r="TSW75" s="17"/>
      <c r="TSX75" s="17"/>
      <c r="TSY75" s="17"/>
      <c r="TSZ75" s="17"/>
      <c r="TTA75" s="17"/>
      <c r="TTB75" s="17"/>
      <c r="TTC75" s="17"/>
      <c r="TTD75" s="17"/>
      <c r="TTE75" s="17"/>
      <c r="TTF75" s="17"/>
      <c r="TTG75" s="17"/>
      <c r="TTH75" s="17"/>
      <c r="TTI75" s="17"/>
      <c r="TTJ75" s="17"/>
      <c r="TTK75" s="17"/>
      <c r="TTL75" s="17"/>
      <c r="TTM75" s="17"/>
      <c r="TTN75" s="17"/>
      <c r="TTO75" s="17"/>
      <c r="TTP75" s="17"/>
      <c r="TTQ75" s="17"/>
      <c r="TTR75" s="17"/>
      <c r="TTS75" s="17"/>
      <c r="TTT75" s="17"/>
      <c r="TTU75" s="17"/>
      <c r="TTV75" s="17"/>
      <c r="TTW75" s="17"/>
      <c r="TTX75" s="17"/>
      <c r="TTY75" s="17"/>
      <c r="TTZ75" s="17"/>
      <c r="TUA75" s="17"/>
      <c r="TUB75" s="17"/>
      <c r="TUC75" s="17"/>
      <c r="TUD75" s="17"/>
      <c r="TUE75" s="17"/>
      <c r="TUF75" s="17"/>
      <c r="TUG75" s="17"/>
      <c r="TUH75" s="17"/>
      <c r="TUI75" s="17"/>
      <c r="TUJ75" s="17"/>
      <c r="TUK75" s="17"/>
      <c r="TUL75" s="17"/>
      <c r="TUM75" s="17"/>
      <c r="TUN75" s="17"/>
      <c r="TUO75" s="17"/>
      <c r="TUP75" s="17"/>
      <c r="TUQ75" s="17"/>
      <c r="TUR75" s="17"/>
      <c r="TUS75" s="17"/>
      <c r="TUT75" s="17"/>
      <c r="TUU75" s="17"/>
      <c r="TUV75" s="17"/>
      <c r="TUW75" s="17"/>
      <c r="TUX75" s="17"/>
      <c r="TUY75" s="17"/>
      <c r="TUZ75" s="17"/>
      <c r="TVA75" s="17"/>
      <c r="TVB75" s="17"/>
      <c r="TVC75" s="17"/>
      <c r="TVD75" s="17"/>
      <c r="TVE75" s="17"/>
      <c r="TVF75" s="17"/>
      <c r="TVG75" s="17"/>
      <c r="TVH75" s="17"/>
      <c r="TVI75" s="17"/>
      <c r="TVJ75" s="17"/>
      <c r="TVK75" s="17"/>
      <c r="TVL75" s="17"/>
      <c r="TVM75" s="17"/>
      <c r="TVN75" s="17"/>
      <c r="TVO75" s="17"/>
      <c r="TVP75" s="17"/>
      <c r="TVQ75" s="17"/>
      <c r="TVR75" s="17"/>
      <c r="TVS75" s="17"/>
      <c r="TVT75" s="17"/>
      <c r="TVU75" s="17"/>
      <c r="TVV75" s="17"/>
      <c r="TVW75" s="17"/>
      <c r="TVX75" s="17"/>
      <c r="TVY75" s="17"/>
      <c r="TVZ75" s="17"/>
      <c r="TWA75" s="17"/>
      <c r="TWB75" s="17"/>
      <c r="TWC75" s="17"/>
      <c r="TWD75" s="17"/>
      <c r="TWE75" s="17"/>
      <c r="TWF75" s="17"/>
      <c r="TWG75" s="17"/>
      <c r="TWH75" s="17"/>
      <c r="TWI75" s="17"/>
      <c r="TWJ75" s="17"/>
      <c r="TWK75" s="17"/>
      <c r="TWL75" s="17"/>
      <c r="TWM75" s="17"/>
      <c r="TWN75" s="17"/>
      <c r="TWO75" s="17"/>
      <c r="TWP75" s="17"/>
      <c r="TWQ75" s="17"/>
      <c r="TWR75" s="17"/>
      <c r="TWS75" s="17"/>
      <c r="TWT75" s="17"/>
      <c r="TWU75" s="17"/>
      <c r="TWV75" s="17"/>
      <c r="TWW75" s="17"/>
      <c r="TWX75" s="17"/>
      <c r="TWY75" s="17"/>
      <c r="TWZ75" s="17"/>
      <c r="TXA75" s="17"/>
      <c r="TXB75" s="17"/>
      <c r="TXC75" s="17"/>
      <c r="TXD75" s="17"/>
      <c r="TXE75" s="17"/>
      <c r="TXF75" s="17"/>
      <c r="TXG75" s="17"/>
      <c r="TXH75" s="17"/>
      <c r="TXI75" s="17"/>
      <c r="TXJ75" s="17"/>
      <c r="TXK75" s="17"/>
      <c r="TXL75" s="17"/>
      <c r="TXM75" s="17"/>
      <c r="TXN75" s="17"/>
      <c r="TXO75" s="17"/>
      <c r="TXP75" s="17"/>
      <c r="TXQ75" s="17"/>
      <c r="TXR75" s="17"/>
      <c r="TXS75" s="17"/>
      <c r="TXT75" s="17"/>
      <c r="TXU75" s="17"/>
      <c r="TXV75" s="17"/>
      <c r="TXW75" s="17"/>
      <c r="TXX75" s="17"/>
      <c r="TXY75" s="17"/>
      <c r="TXZ75" s="17"/>
      <c r="TYA75" s="17"/>
      <c r="TYB75" s="17"/>
      <c r="TYC75" s="17"/>
      <c r="TYD75" s="17"/>
      <c r="TYE75" s="17"/>
      <c r="TYF75" s="17"/>
      <c r="TYG75" s="17"/>
      <c r="TYH75" s="17"/>
      <c r="TYI75" s="17"/>
      <c r="TYJ75" s="17"/>
      <c r="TYK75" s="17"/>
      <c r="TYL75" s="17"/>
      <c r="TYM75" s="17"/>
      <c r="TYN75" s="17"/>
      <c r="TYO75" s="17"/>
      <c r="TYP75" s="17"/>
      <c r="TYQ75" s="17"/>
      <c r="TYR75" s="17"/>
      <c r="TYS75" s="17"/>
      <c r="TYT75" s="17"/>
      <c r="TYU75" s="17"/>
      <c r="TYV75" s="17"/>
      <c r="TYW75" s="17"/>
      <c r="TYX75" s="17"/>
      <c r="TYY75" s="17"/>
      <c r="TYZ75" s="17"/>
      <c r="TZA75" s="17"/>
      <c r="TZB75" s="17"/>
      <c r="TZC75" s="17"/>
      <c r="TZD75" s="17"/>
      <c r="TZE75" s="17"/>
      <c r="TZF75" s="17"/>
      <c r="TZG75" s="17"/>
      <c r="TZH75" s="17"/>
      <c r="TZI75" s="17"/>
      <c r="TZJ75" s="17"/>
      <c r="TZK75" s="17"/>
      <c r="TZL75" s="17"/>
      <c r="TZM75" s="17"/>
      <c r="TZN75" s="17"/>
      <c r="TZO75" s="17"/>
      <c r="TZP75" s="17"/>
      <c r="TZQ75" s="17"/>
      <c r="TZR75" s="17"/>
      <c r="TZS75" s="17"/>
      <c r="TZT75" s="17"/>
      <c r="TZU75" s="17"/>
      <c r="TZV75" s="17"/>
      <c r="TZW75" s="17"/>
      <c r="TZX75" s="17"/>
      <c r="TZY75" s="17"/>
      <c r="TZZ75" s="17"/>
      <c r="UAA75" s="17"/>
      <c r="UAB75" s="17"/>
      <c r="UAC75" s="17"/>
      <c r="UAD75" s="17"/>
      <c r="UAE75" s="17"/>
      <c r="UAF75" s="17"/>
      <c r="UAG75" s="17"/>
      <c r="UAH75" s="17"/>
      <c r="UAI75" s="17"/>
      <c r="UAJ75" s="17"/>
      <c r="UAK75" s="17"/>
      <c r="UAL75" s="17"/>
      <c r="UAM75" s="17"/>
      <c r="UAN75" s="17"/>
      <c r="UAO75" s="17"/>
      <c r="UAP75" s="17"/>
      <c r="UAQ75" s="17"/>
      <c r="UAR75" s="17"/>
      <c r="UAS75" s="17"/>
      <c r="UAT75" s="17"/>
      <c r="UAU75" s="17"/>
      <c r="UAV75" s="17"/>
      <c r="UAW75" s="17"/>
      <c r="UAX75" s="17"/>
      <c r="UAY75" s="17"/>
      <c r="UAZ75" s="17"/>
      <c r="UBA75" s="17"/>
      <c r="UBB75" s="17"/>
      <c r="UBC75" s="17"/>
      <c r="UBD75" s="17"/>
      <c r="UBE75" s="17"/>
      <c r="UBF75" s="17"/>
      <c r="UBG75" s="17"/>
      <c r="UBH75" s="17"/>
      <c r="UBI75" s="17"/>
      <c r="UBJ75" s="17"/>
      <c r="UBK75" s="17"/>
      <c r="UBL75" s="17"/>
      <c r="UBM75" s="17"/>
      <c r="UBN75" s="17"/>
      <c r="UBO75" s="17"/>
      <c r="UBP75" s="17"/>
      <c r="UBQ75" s="17"/>
      <c r="UBR75" s="17"/>
      <c r="UBS75" s="17"/>
      <c r="UBT75" s="17"/>
      <c r="UBU75" s="17"/>
      <c r="UBV75" s="17"/>
      <c r="UBW75" s="17"/>
      <c r="UBX75" s="17"/>
      <c r="UBY75" s="17"/>
      <c r="UBZ75" s="17"/>
      <c r="UCA75" s="17"/>
      <c r="UCB75" s="17"/>
      <c r="UCC75" s="17"/>
      <c r="UCD75" s="17"/>
      <c r="UCE75" s="17"/>
      <c r="UCF75" s="17"/>
      <c r="UCG75" s="17"/>
      <c r="UCH75" s="17"/>
      <c r="UCI75" s="17"/>
      <c r="UCJ75" s="17"/>
      <c r="UCK75" s="17"/>
      <c r="UCL75" s="17"/>
      <c r="UCM75" s="17"/>
      <c r="UCN75" s="17"/>
      <c r="UCO75" s="17"/>
      <c r="UCP75" s="17"/>
      <c r="UCQ75" s="17"/>
      <c r="UCR75" s="17"/>
      <c r="UCS75" s="17"/>
      <c r="UCT75" s="17"/>
      <c r="UCU75" s="17"/>
      <c r="UCV75" s="17"/>
      <c r="UCW75" s="17"/>
      <c r="UCX75" s="17"/>
      <c r="UCY75" s="17"/>
      <c r="UCZ75" s="17"/>
      <c r="UDA75" s="17"/>
      <c r="UDB75" s="17"/>
      <c r="UDC75" s="17"/>
      <c r="UDD75" s="17"/>
      <c r="UDE75" s="17"/>
      <c r="UDF75" s="17"/>
      <c r="UDG75" s="17"/>
      <c r="UDH75" s="17"/>
      <c r="UDI75" s="17"/>
      <c r="UDJ75" s="17"/>
      <c r="UDK75" s="17"/>
      <c r="UDL75" s="17"/>
      <c r="UDM75" s="17"/>
      <c r="UDN75" s="17"/>
      <c r="UDO75" s="17"/>
      <c r="UDP75" s="17"/>
      <c r="UDQ75" s="17"/>
      <c r="UDR75" s="17"/>
      <c r="UDS75" s="17"/>
      <c r="UDT75" s="17"/>
      <c r="UDU75" s="17"/>
      <c r="UDV75" s="17"/>
      <c r="UDW75" s="17"/>
      <c r="UDX75" s="17"/>
      <c r="UDY75" s="17"/>
      <c r="UDZ75" s="17"/>
      <c r="UEA75" s="17"/>
      <c r="UEB75" s="17"/>
      <c r="UEC75" s="17"/>
      <c r="UED75" s="17"/>
      <c r="UEE75" s="17"/>
      <c r="UEF75" s="17"/>
      <c r="UEG75" s="17"/>
      <c r="UEH75" s="17"/>
      <c r="UEI75" s="17"/>
      <c r="UEJ75" s="17"/>
      <c r="UEK75" s="17"/>
      <c r="UEL75" s="17"/>
      <c r="UEM75" s="17"/>
      <c r="UEN75" s="17"/>
      <c r="UEO75" s="17"/>
      <c r="UEP75" s="17"/>
      <c r="UEQ75" s="17"/>
      <c r="UER75" s="17"/>
      <c r="UES75" s="17"/>
      <c r="UET75" s="17"/>
      <c r="UEU75" s="17"/>
      <c r="UEV75" s="17"/>
      <c r="UEW75" s="17"/>
      <c r="UEX75" s="17"/>
      <c r="UEY75" s="17"/>
      <c r="UEZ75" s="17"/>
      <c r="UFA75" s="17"/>
      <c r="UFB75" s="17"/>
      <c r="UFC75" s="17"/>
      <c r="UFD75" s="17"/>
      <c r="UFE75" s="17"/>
      <c r="UFF75" s="17"/>
      <c r="UFG75" s="17"/>
      <c r="UFH75" s="17"/>
      <c r="UFI75" s="17"/>
      <c r="UFJ75" s="17"/>
      <c r="UFK75" s="17"/>
      <c r="UFL75" s="17"/>
      <c r="UFM75" s="17"/>
      <c r="UFN75" s="17"/>
      <c r="UFO75" s="17"/>
      <c r="UFP75" s="17"/>
      <c r="UFQ75" s="17"/>
      <c r="UFR75" s="17"/>
      <c r="UFS75" s="17"/>
      <c r="UFT75" s="17"/>
      <c r="UFU75" s="17"/>
      <c r="UFV75" s="17"/>
      <c r="UFW75" s="17"/>
      <c r="UFX75" s="17"/>
      <c r="UFY75" s="17"/>
      <c r="UFZ75" s="17"/>
      <c r="UGA75" s="17"/>
      <c r="UGB75" s="17"/>
      <c r="UGC75" s="17"/>
      <c r="UGD75" s="17"/>
      <c r="UGE75" s="17"/>
      <c r="UGF75" s="17"/>
      <c r="UGG75" s="17"/>
      <c r="UGH75" s="17"/>
      <c r="UGI75" s="17"/>
      <c r="UGJ75" s="17"/>
      <c r="UGK75" s="17"/>
      <c r="UGL75" s="17"/>
      <c r="UGM75" s="17"/>
      <c r="UGN75" s="17"/>
      <c r="UGO75" s="17"/>
      <c r="UGP75" s="17"/>
      <c r="UGQ75" s="17"/>
      <c r="UGR75" s="17"/>
      <c r="UGS75" s="17"/>
      <c r="UGT75" s="17"/>
      <c r="UGU75" s="17"/>
      <c r="UGV75" s="17"/>
      <c r="UGW75" s="17"/>
      <c r="UGX75" s="17"/>
      <c r="UGY75" s="17"/>
      <c r="UGZ75" s="17"/>
      <c r="UHA75" s="17"/>
      <c r="UHB75" s="17"/>
      <c r="UHC75" s="17"/>
      <c r="UHD75" s="17"/>
      <c r="UHE75" s="17"/>
      <c r="UHF75" s="17"/>
      <c r="UHG75" s="17"/>
      <c r="UHH75" s="17"/>
      <c r="UHI75" s="17"/>
      <c r="UHJ75" s="17"/>
      <c r="UHK75" s="17"/>
      <c r="UHL75" s="17"/>
      <c r="UHM75" s="17"/>
      <c r="UHN75" s="17"/>
      <c r="UHO75" s="17"/>
      <c r="UHP75" s="17"/>
      <c r="UHQ75" s="17"/>
      <c r="UHR75" s="17"/>
      <c r="UHS75" s="17"/>
      <c r="UHT75" s="17"/>
      <c r="UHU75" s="17"/>
      <c r="UHV75" s="17"/>
      <c r="UHW75" s="17"/>
      <c r="UHX75" s="17"/>
      <c r="UHY75" s="17"/>
      <c r="UHZ75" s="17"/>
      <c r="UIA75" s="17"/>
      <c r="UIB75" s="17"/>
      <c r="UIC75" s="17"/>
      <c r="UID75" s="17"/>
      <c r="UIE75" s="17"/>
      <c r="UIF75" s="17"/>
      <c r="UIG75" s="17"/>
      <c r="UIH75" s="17"/>
      <c r="UII75" s="17"/>
      <c r="UIJ75" s="17"/>
      <c r="UIK75" s="17"/>
      <c r="UIL75" s="17"/>
      <c r="UIM75" s="17"/>
      <c r="UIN75" s="17"/>
      <c r="UIO75" s="17"/>
      <c r="UIP75" s="17"/>
      <c r="UIQ75" s="17"/>
      <c r="UIR75" s="17"/>
      <c r="UIS75" s="17"/>
      <c r="UIT75" s="17"/>
      <c r="UIU75" s="17"/>
      <c r="UIV75" s="17"/>
      <c r="UIW75" s="17"/>
      <c r="UIX75" s="17"/>
      <c r="UIY75" s="17"/>
      <c r="UIZ75" s="17"/>
      <c r="UJA75" s="17"/>
      <c r="UJB75" s="17"/>
      <c r="UJC75" s="17"/>
      <c r="UJD75" s="17"/>
      <c r="UJE75" s="17"/>
      <c r="UJF75" s="17"/>
      <c r="UJG75" s="17"/>
      <c r="UJH75" s="17"/>
      <c r="UJI75" s="17"/>
      <c r="UJJ75" s="17"/>
      <c r="UJK75" s="17"/>
      <c r="UJL75" s="17"/>
      <c r="UJM75" s="17"/>
      <c r="UJN75" s="17"/>
      <c r="UJO75" s="17"/>
      <c r="UJP75" s="17"/>
      <c r="UJQ75" s="17"/>
      <c r="UJR75" s="17"/>
      <c r="UJS75" s="17"/>
      <c r="UJT75" s="17"/>
      <c r="UJU75" s="17"/>
      <c r="UJV75" s="17"/>
      <c r="UJW75" s="17"/>
      <c r="UJX75" s="17"/>
      <c r="UJY75" s="17"/>
      <c r="UJZ75" s="17"/>
      <c r="UKA75" s="17"/>
      <c r="UKB75" s="17"/>
      <c r="UKC75" s="17"/>
      <c r="UKD75" s="17"/>
      <c r="UKE75" s="17"/>
      <c r="UKF75" s="17"/>
      <c r="UKG75" s="17"/>
      <c r="UKH75" s="17"/>
      <c r="UKI75" s="17"/>
      <c r="UKJ75" s="17"/>
      <c r="UKK75" s="17"/>
      <c r="UKL75" s="17"/>
      <c r="UKM75" s="17"/>
      <c r="UKN75" s="17"/>
      <c r="UKO75" s="17"/>
      <c r="UKP75" s="17"/>
      <c r="UKQ75" s="17"/>
      <c r="UKR75" s="17"/>
      <c r="UKS75" s="17"/>
      <c r="UKT75" s="17"/>
      <c r="UKU75" s="17"/>
      <c r="UKV75" s="17"/>
      <c r="UKW75" s="17"/>
      <c r="UKX75" s="17"/>
      <c r="UKY75" s="17"/>
      <c r="UKZ75" s="17"/>
      <c r="ULA75" s="17"/>
      <c r="ULB75" s="17"/>
      <c r="ULC75" s="17"/>
      <c r="ULD75" s="17"/>
      <c r="ULE75" s="17"/>
      <c r="ULF75" s="17"/>
      <c r="ULG75" s="17"/>
      <c r="ULH75" s="17"/>
      <c r="ULI75" s="17"/>
      <c r="ULJ75" s="17"/>
      <c r="ULK75" s="17"/>
      <c r="ULL75" s="17"/>
      <c r="ULM75" s="17"/>
      <c r="ULN75" s="17"/>
      <c r="ULO75" s="17"/>
      <c r="ULP75" s="17"/>
      <c r="ULQ75" s="17"/>
      <c r="ULR75" s="17"/>
      <c r="ULS75" s="17"/>
      <c r="ULT75" s="17"/>
      <c r="ULU75" s="17"/>
      <c r="ULV75" s="17"/>
      <c r="ULW75" s="17"/>
      <c r="ULX75" s="17"/>
      <c r="ULY75" s="17"/>
      <c r="ULZ75" s="17"/>
      <c r="UMA75" s="17"/>
      <c r="UMB75" s="17"/>
      <c r="UMC75" s="17"/>
      <c r="UMD75" s="17"/>
      <c r="UME75" s="17"/>
      <c r="UMF75" s="17"/>
      <c r="UMG75" s="17"/>
      <c r="UMH75" s="17"/>
      <c r="UMI75" s="17"/>
      <c r="UMJ75" s="17"/>
      <c r="UMK75" s="17"/>
      <c r="UML75" s="17"/>
      <c r="UMM75" s="17"/>
      <c r="UMN75" s="17"/>
      <c r="UMO75" s="17"/>
      <c r="UMP75" s="17"/>
      <c r="UMQ75" s="17"/>
      <c r="UMR75" s="17"/>
      <c r="UMS75" s="17"/>
      <c r="UMT75" s="17"/>
      <c r="UMU75" s="17"/>
      <c r="UMV75" s="17"/>
      <c r="UMW75" s="17"/>
      <c r="UMX75" s="17"/>
      <c r="UMY75" s="17"/>
      <c r="UMZ75" s="17"/>
      <c r="UNA75" s="17"/>
      <c r="UNB75" s="17"/>
      <c r="UNC75" s="17"/>
      <c r="UND75" s="17"/>
      <c r="UNE75" s="17"/>
      <c r="UNF75" s="17"/>
      <c r="UNG75" s="17"/>
      <c r="UNH75" s="17"/>
      <c r="UNI75" s="17"/>
      <c r="UNJ75" s="17"/>
      <c r="UNK75" s="17"/>
      <c r="UNL75" s="17"/>
      <c r="UNM75" s="17"/>
      <c r="UNN75" s="17"/>
      <c r="UNO75" s="17"/>
      <c r="UNP75" s="17"/>
      <c r="UNQ75" s="17"/>
      <c r="UNR75" s="17"/>
      <c r="UNS75" s="17"/>
      <c r="UNT75" s="17"/>
      <c r="UNU75" s="17"/>
      <c r="UNV75" s="17"/>
      <c r="UNW75" s="17"/>
      <c r="UNX75" s="17"/>
      <c r="UNY75" s="17"/>
      <c r="UNZ75" s="17"/>
      <c r="UOA75" s="17"/>
      <c r="UOB75" s="17"/>
      <c r="UOC75" s="17"/>
      <c r="UOD75" s="17"/>
      <c r="UOE75" s="17"/>
      <c r="UOF75" s="17"/>
      <c r="UOG75" s="17"/>
      <c r="UOH75" s="17"/>
      <c r="UOI75" s="17"/>
      <c r="UOJ75" s="17"/>
      <c r="UOK75" s="17"/>
      <c r="UOL75" s="17"/>
      <c r="UOM75" s="17"/>
      <c r="UON75" s="17"/>
      <c r="UOO75" s="17"/>
      <c r="UOP75" s="17"/>
      <c r="UOQ75" s="17"/>
      <c r="UOR75" s="17"/>
      <c r="UOS75" s="17"/>
      <c r="UOT75" s="17"/>
      <c r="UOU75" s="17"/>
      <c r="UOV75" s="17"/>
      <c r="UOW75" s="17"/>
      <c r="UOX75" s="17"/>
      <c r="UOY75" s="17"/>
      <c r="UOZ75" s="17"/>
      <c r="UPA75" s="17"/>
      <c r="UPB75" s="17"/>
      <c r="UPC75" s="17"/>
      <c r="UPD75" s="17"/>
      <c r="UPE75" s="17"/>
      <c r="UPF75" s="17"/>
      <c r="UPG75" s="17"/>
      <c r="UPH75" s="17"/>
      <c r="UPI75" s="17"/>
      <c r="UPJ75" s="17"/>
      <c r="UPK75" s="17"/>
      <c r="UPL75" s="17"/>
      <c r="UPM75" s="17"/>
      <c r="UPN75" s="17"/>
      <c r="UPO75" s="17"/>
      <c r="UPP75" s="17"/>
      <c r="UPQ75" s="17"/>
      <c r="UPR75" s="17"/>
      <c r="UPS75" s="17"/>
      <c r="UPT75" s="17"/>
      <c r="UPU75" s="17"/>
      <c r="UPV75" s="17"/>
      <c r="UPW75" s="17"/>
      <c r="UPX75" s="17"/>
      <c r="UPY75" s="17"/>
      <c r="UPZ75" s="17"/>
      <c r="UQA75" s="17"/>
      <c r="UQB75" s="17"/>
      <c r="UQC75" s="17"/>
      <c r="UQD75" s="17"/>
      <c r="UQE75" s="17"/>
      <c r="UQF75" s="17"/>
      <c r="UQG75" s="17"/>
      <c r="UQH75" s="17"/>
      <c r="UQI75" s="17"/>
      <c r="UQJ75" s="17"/>
      <c r="UQK75" s="17"/>
      <c r="UQL75" s="17"/>
      <c r="UQM75" s="17"/>
      <c r="UQN75" s="17"/>
      <c r="UQO75" s="17"/>
      <c r="UQP75" s="17"/>
      <c r="UQQ75" s="17"/>
      <c r="UQR75" s="17"/>
      <c r="UQS75" s="17"/>
      <c r="UQT75" s="17"/>
      <c r="UQU75" s="17"/>
      <c r="UQV75" s="17"/>
      <c r="UQW75" s="17"/>
      <c r="UQX75" s="17"/>
      <c r="UQY75" s="17"/>
      <c r="UQZ75" s="17"/>
      <c r="URA75" s="17"/>
      <c r="URB75" s="17"/>
      <c r="URC75" s="17"/>
      <c r="URD75" s="17"/>
      <c r="URE75" s="17"/>
      <c r="URF75" s="17"/>
      <c r="URG75" s="17"/>
      <c r="URH75" s="17"/>
      <c r="URI75" s="17"/>
      <c r="URJ75" s="17"/>
      <c r="URK75" s="17"/>
      <c r="URL75" s="17"/>
      <c r="URM75" s="17"/>
      <c r="URN75" s="17"/>
      <c r="URO75" s="17"/>
      <c r="URP75" s="17"/>
      <c r="URQ75" s="17"/>
      <c r="URR75" s="17"/>
      <c r="URS75" s="17"/>
      <c r="URT75" s="17"/>
      <c r="URU75" s="17"/>
      <c r="URV75" s="17"/>
      <c r="URW75" s="17"/>
      <c r="URX75" s="17"/>
      <c r="URY75" s="17"/>
      <c r="URZ75" s="17"/>
      <c r="USA75" s="17"/>
      <c r="USB75" s="17"/>
      <c r="USC75" s="17"/>
      <c r="USD75" s="17"/>
      <c r="USE75" s="17"/>
      <c r="USF75" s="17"/>
      <c r="USG75" s="17"/>
      <c r="USH75" s="17"/>
      <c r="USI75" s="17"/>
      <c r="USJ75" s="17"/>
      <c r="USK75" s="17"/>
      <c r="USL75" s="17"/>
      <c r="USM75" s="17"/>
      <c r="USN75" s="17"/>
      <c r="USO75" s="17"/>
      <c r="USP75" s="17"/>
      <c r="USQ75" s="17"/>
      <c r="USR75" s="17"/>
      <c r="USS75" s="17"/>
      <c r="UST75" s="17"/>
      <c r="USU75" s="17"/>
      <c r="USV75" s="17"/>
      <c r="USW75" s="17"/>
      <c r="USX75" s="17"/>
      <c r="USY75" s="17"/>
      <c r="USZ75" s="17"/>
      <c r="UTA75" s="17"/>
      <c r="UTB75" s="17"/>
      <c r="UTC75" s="17"/>
      <c r="UTD75" s="17"/>
      <c r="UTE75" s="17"/>
      <c r="UTF75" s="17"/>
      <c r="UTG75" s="17"/>
      <c r="UTH75" s="17"/>
      <c r="UTI75" s="17"/>
      <c r="UTJ75" s="17"/>
      <c r="UTK75" s="17"/>
      <c r="UTL75" s="17"/>
      <c r="UTM75" s="17"/>
      <c r="UTN75" s="17"/>
      <c r="UTO75" s="17"/>
      <c r="UTP75" s="17"/>
      <c r="UTQ75" s="17"/>
      <c r="UTR75" s="17"/>
      <c r="UTS75" s="17"/>
      <c r="UTT75" s="17"/>
      <c r="UTU75" s="17"/>
      <c r="UTV75" s="17"/>
      <c r="UTW75" s="17"/>
      <c r="UTX75" s="17"/>
      <c r="UTY75" s="17"/>
      <c r="UTZ75" s="17"/>
      <c r="UUA75" s="17"/>
      <c r="UUB75" s="17"/>
      <c r="UUC75" s="17"/>
      <c r="UUD75" s="17"/>
      <c r="UUE75" s="17"/>
      <c r="UUF75" s="17"/>
      <c r="UUG75" s="17"/>
      <c r="UUH75" s="17"/>
      <c r="UUI75" s="17"/>
      <c r="UUJ75" s="17"/>
      <c r="UUK75" s="17"/>
      <c r="UUL75" s="17"/>
      <c r="UUM75" s="17"/>
      <c r="UUN75" s="17"/>
      <c r="UUO75" s="17"/>
      <c r="UUP75" s="17"/>
      <c r="UUQ75" s="17"/>
      <c r="UUR75" s="17"/>
      <c r="UUS75" s="17"/>
      <c r="UUT75" s="17"/>
      <c r="UUU75" s="17"/>
      <c r="UUV75" s="17"/>
      <c r="UUW75" s="17"/>
      <c r="UUX75" s="17"/>
      <c r="UUY75" s="17"/>
      <c r="UUZ75" s="17"/>
      <c r="UVA75" s="17"/>
      <c r="UVB75" s="17"/>
      <c r="UVC75" s="17"/>
      <c r="UVD75" s="17"/>
      <c r="UVE75" s="17"/>
      <c r="UVF75" s="17"/>
      <c r="UVG75" s="17"/>
      <c r="UVH75" s="17"/>
      <c r="UVI75" s="17"/>
      <c r="UVJ75" s="17"/>
      <c r="UVK75" s="17"/>
      <c r="UVL75" s="17"/>
      <c r="UVM75" s="17"/>
      <c r="UVN75" s="17"/>
      <c r="UVO75" s="17"/>
      <c r="UVP75" s="17"/>
      <c r="UVQ75" s="17"/>
      <c r="UVR75" s="17"/>
      <c r="UVS75" s="17"/>
      <c r="UVT75" s="17"/>
      <c r="UVU75" s="17"/>
      <c r="UVV75" s="17"/>
      <c r="UVW75" s="17"/>
      <c r="UVX75" s="17"/>
      <c r="UVY75" s="17"/>
      <c r="UVZ75" s="17"/>
      <c r="UWA75" s="17"/>
      <c r="UWB75" s="17"/>
      <c r="UWC75" s="17"/>
      <c r="UWD75" s="17"/>
      <c r="UWE75" s="17"/>
      <c r="UWF75" s="17"/>
      <c r="UWG75" s="17"/>
      <c r="UWH75" s="17"/>
      <c r="UWI75" s="17"/>
      <c r="UWJ75" s="17"/>
      <c r="UWK75" s="17"/>
      <c r="UWL75" s="17"/>
      <c r="UWM75" s="17"/>
      <c r="UWN75" s="17"/>
      <c r="UWO75" s="17"/>
      <c r="UWP75" s="17"/>
      <c r="UWQ75" s="17"/>
      <c r="UWR75" s="17"/>
      <c r="UWS75" s="17"/>
      <c r="UWT75" s="17"/>
      <c r="UWU75" s="17"/>
      <c r="UWV75" s="17"/>
      <c r="UWW75" s="17"/>
      <c r="UWX75" s="17"/>
      <c r="UWY75" s="17"/>
      <c r="UWZ75" s="17"/>
      <c r="UXA75" s="17"/>
      <c r="UXB75" s="17"/>
      <c r="UXC75" s="17"/>
      <c r="UXD75" s="17"/>
      <c r="UXE75" s="17"/>
      <c r="UXF75" s="17"/>
      <c r="UXG75" s="17"/>
      <c r="UXH75" s="17"/>
      <c r="UXI75" s="17"/>
      <c r="UXJ75" s="17"/>
      <c r="UXK75" s="17"/>
      <c r="UXL75" s="17"/>
      <c r="UXM75" s="17"/>
      <c r="UXN75" s="17"/>
      <c r="UXO75" s="17"/>
      <c r="UXP75" s="17"/>
      <c r="UXQ75" s="17"/>
      <c r="UXR75" s="17"/>
      <c r="UXS75" s="17"/>
      <c r="UXT75" s="17"/>
      <c r="UXU75" s="17"/>
      <c r="UXV75" s="17"/>
      <c r="UXW75" s="17"/>
      <c r="UXX75" s="17"/>
      <c r="UXY75" s="17"/>
      <c r="UXZ75" s="17"/>
      <c r="UYA75" s="17"/>
      <c r="UYB75" s="17"/>
      <c r="UYC75" s="17"/>
      <c r="UYD75" s="17"/>
      <c r="UYE75" s="17"/>
      <c r="UYF75" s="17"/>
      <c r="UYG75" s="17"/>
      <c r="UYH75" s="17"/>
      <c r="UYI75" s="17"/>
      <c r="UYJ75" s="17"/>
      <c r="UYK75" s="17"/>
      <c r="UYL75" s="17"/>
      <c r="UYM75" s="17"/>
      <c r="UYN75" s="17"/>
      <c r="UYO75" s="17"/>
      <c r="UYP75" s="17"/>
      <c r="UYQ75" s="17"/>
      <c r="UYR75" s="17"/>
      <c r="UYS75" s="17"/>
      <c r="UYT75" s="17"/>
      <c r="UYU75" s="17"/>
      <c r="UYV75" s="17"/>
      <c r="UYW75" s="17"/>
      <c r="UYX75" s="17"/>
      <c r="UYY75" s="17"/>
      <c r="UYZ75" s="17"/>
      <c r="UZA75" s="17"/>
      <c r="UZB75" s="17"/>
      <c r="UZC75" s="17"/>
      <c r="UZD75" s="17"/>
      <c r="UZE75" s="17"/>
      <c r="UZF75" s="17"/>
      <c r="UZG75" s="17"/>
      <c r="UZH75" s="17"/>
      <c r="UZI75" s="17"/>
      <c r="UZJ75" s="17"/>
      <c r="UZK75" s="17"/>
      <c r="UZL75" s="17"/>
      <c r="UZM75" s="17"/>
      <c r="UZN75" s="17"/>
      <c r="UZO75" s="17"/>
      <c r="UZP75" s="17"/>
      <c r="UZQ75" s="17"/>
      <c r="UZR75" s="17"/>
      <c r="UZS75" s="17"/>
      <c r="UZT75" s="17"/>
      <c r="UZU75" s="17"/>
      <c r="UZV75" s="17"/>
      <c r="UZW75" s="17"/>
      <c r="UZX75" s="17"/>
      <c r="UZY75" s="17"/>
      <c r="UZZ75" s="17"/>
      <c r="VAA75" s="17"/>
      <c r="VAB75" s="17"/>
      <c r="VAC75" s="17"/>
      <c r="VAD75" s="17"/>
      <c r="VAE75" s="17"/>
      <c r="VAF75" s="17"/>
      <c r="VAG75" s="17"/>
      <c r="VAH75" s="17"/>
      <c r="VAI75" s="17"/>
      <c r="VAJ75" s="17"/>
      <c r="VAK75" s="17"/>
      <c r="VAL75" s="17"/>
      <c r="VAM75" s="17"/>
      <c r="VAN75" s="17"/>
      <c r="VAO75" s="17"/>
      <c r="VAP75" s="17"/>
      <c r="VAQ75" s="17"/>
      <c r="VAR75" s="17"/>
      <c r="VAS75" s="17"/>
      <c r="VAT75" s="17"/>
      <c r="VAU75" s="17"/>
      <c r="VAV75" s="17"/>
      <c r="VAW75" s="17"/>
      <c r="VAX75" s="17"/>
      <c r="VAY75" s="17"/>
      <c r="VAZ75" s="17"/>
      <c r="VBA75" s="17"/>
      <c r="VBB75" s="17"/>
      <c r="VBC75" s="17"/>
      <c r="VBD75" s="17"/>
      <c r="VBE75" s="17"/>
      <c r="VBF75" s="17"/>
      <c r="VBG75" s="17"/>
      <c r="VBH75" s="17"/>
      <c r="VBI75" s="17"/>
      <c r="VBJ75" s="17"/>
      <c r="VBK75" s="17"/>
      <c r="VBL75" s="17"/>
      <c r="VBM75" s="17"/>
      <c r="VBN75" s="17"/>
      <c r="VBO75" s="17"/>
      <c r="VBP75" s="17"/>
      <c r="VBQ75" s="17"/>
      <c r="VBR75" s="17"/>
      <c r="VBS75" s="17"/>
      <c r="VBT75" s="17"/>
      <c r="VBU75" s="17"/>
      <c r="VBV75" s="17"/>
      <c r="VBW75" s="17"/>
      <c r="VBX75" s="17"/>
      <c r="VBY75" s="17"/>
      <c r="VBZ75" s="17"/>
      <c r="VCA75" s="17"/>
      <c r="VCB75" s="17"/>
      <c r="VCC75" s="17"/>
      <c r="VCD75" s="17"/>
      <c r="VCE75" s="17"/>
      <c r="VCF75" s="17"/>
      <c r="VCG75" s="17"/>
      <c r="VCH75" s="17"/>
      <c r="VCI75" s="17"/>
      <c r="VCJ75" s="17"/>
      <c r="VCK75" s="17"/>
      <c r="VCL75" s="17"/>
      <c r="VCM75" s="17"/>
      <c r="VCN75" s="17"/>
      <c r="VCO75" s="17"/>
      <c r="VCP75" s="17"/>
      <c r="VCQ75" s="17"/>
      <c r="VCR75" s="17"/>
      <c r="VCS75" s="17"/>
      <c r="VCT75" s="17"/>
      <c r="VCU75" s="17"/>
      <c r="VCV75" s="17"/>
      <c r="VCW75" s="17"/>
      <c r="VCX75" s="17"/>
      <c r="VCY75" s="17"/>
      <c r="VCZ75" s="17"/>
      <c r="VDA75" s="17"/>
      <c r="VDB75" s="17"/>
      <c r="VDC75" s="17"/>
      <c r="VDD75" s="17"/>
      <c r="VDE75" s="17"/>
      <c r="VDF75" s="17"/>
      <c r="VDG75" s="17"/>
      <c r="VDH75" s="17"/>
      <c r="VDI75" s="17"/>
      <c r="VDJ75" s="17"/>
      <c r="VDK75" s="17"/>
      <c r="VDL75" s="17"/>
      <c r="VDM75" s="17"/>
      <c r="VDN75" s="17"/>
      <c r="VDO75" s="17"/>
      <c r="VDP75" s="17"/>
      <c r="VDQ75" s="17"/>
      <c r="VDR75" s="17"/>
      <c r="VDS75" s="17"/>
      <c r="VDT75" s="17"/>
      <c r="VDU75" s="17"/>
      <c r="VDV75" s="17"/>
      <c r="VDW75" s="17"/>
      <c r="VDX75" s="17"/>
      <c r="VDY75" s="17"/>
      <c r="VDZ75" s="17"/>
      <c r="VEA75" s="17"/>
      <c r="VEB75" s="17"/>
      <c r="VEC75" s="17"/>
      <c r="VED75" s="17"/>
      <c r="VEE75" s="17"/>
      <c r="VEF75" s="17"/>
      <c r="VEG75" s="17"/>
      <c r="VEH75" s="17"/>
      <c r="VEI75" s="17"/>
      <c r="VEJ75" s="17"/>
      <c r="VEK75" s="17"/>
      <c r="VEL75" s="17"/>
      <c r="VEM75" s="17"/>
      <c r="VEN75" s="17"/>
      <c r="VEO75" s="17"/>
      <c r="VEP75" s="17"/>
      <c r="VEQ75" s="17"/>
      <c r="VER75" s="17"/>
      <c r="VES75" s="17"/>
      <c r="VET75" s="17"/>
      <c r="VEU75" s="17"/>
      <c r="VEV75" s="17"/>
      <c r="VEW75" s="17"/>
      <c r="VEX75" s="17"/>
      <c r="VEY75" s="17"/>
      <c r="VEZ75" s="17"/>
      <c r="VFA75" s="17"/>
      <c r="VFB75" s="17"/>
      <c r="VFC75" s="17"/>
      <c r="VFD75" s="17"/>
      <c r="VFE75" s="17"/>
      <c r="VFF75" s="17"/>
      <c r="VFG75" s="17"/>
      <c r="VFH75" s="17"/>
      <c r="VFI75" s="17"/>
      <c r="VFJ75" s="17"/>
      <c r="VFK75" s="17"/>
      <c r="VFL75" s="17"/>
      <c r="VFM75" s="17"/>
      <c r="VFN75" s="17"/>
      <c r="VFO75" s="17"/>
      <c r="VFP75" s="17"/>
      <c r="VFQ75" s="17"/>
      <c r="VFR75" s="17"/>
      <c r="VFS75" s="17"/>
      <c r="VFT75" s="17"/>
      <c r="VFU75" s="17"/>
      <c r="VFV75" s="17"/>
      <c r="VFW75" s="17"/>
      <c r="VFX75" s="17"/>
      <c r="VFY75" s="17"/>
      <c r="VFZ75" s="17"/>
      <c r="VGA75" s="17"/>
      <c r="VGB75" s="17"/>
      <c r="VGC75" s="17"/>
      <c r="VGD75" s="17"/>
      <c r="VGE75" s="17"/>
      <c r="VGF75" s="17"/>
      <c r="VGG75" s="17"/>
      <c r="VGH75" s="17"/>
      <c r="VGI75" s="17"/>
      <c r="VGJ75" s="17"/>
      <c r="VGK75" s="17"/>
      <c r="VGL75" s="17"/>
      <c r="VGM75" s="17"/>
      <c r="VGN75" s="17"/>
      <c r="VGO75" s="17"/>
      <c r="VGP75" s="17"/>
      <c r="VGQ75" s="17"/>
      <c r="VGR75" s="17"/>
      <c r="VGS75" s="17"/>
      <c r="VGT75" s="17"/>
      <c r="VGU75" s="17"/>
      <c r="VGV75" s="17"/>
      <c r="VGW75" s="17"/>
      <c r="VGX75" s="17"/>
      <c r="VGY75" s="17"/>
      <c r="VGZ75" s="17"/>
      <c r="VHA75" s="17"/>
      <c r="VHB75" s="17"/>
      <c r="VHC75" s="17"/>
      <c r="VHD75" s="17"/>
      <c r="VHE75" s="17"/>
      <c r="VHF75" s="17"/>
      <c r="VHG75" s="17"/>
      <c r="VHH75" s="17"/>
      <c r="VHI75" s="17"/>
      <c r="VHJ75" s="17"/>
      <c r="VHK75" s="17"/>
      <c r="VHL75" s="17"/>
      <c r="VHM75" s="17"/>
      <c r="VHN75" s="17"/>
      <c r="VHO75" s="17"/>
      <c r="VHP75" s="17"/>
      <c r="VHQ75" s="17"/>
      <c r="VHR75" s="17"/>
      <c r="VHS75" s="17"/>
      <c r="VHT75" s="17"/>
      <c r="VHU75" s="17"/>
      <c r="VHV75" s="17"/>
      <c r="VHW75" s="17"/>
      <c r="VHX75" s="17"/>
      <c r="VHY75" s="17"/>
      <c r="VHZ75" s="17"/>
      <c r="VIA75" s="17"/>
      <c r="VIB75" s="17"/>
      <c r="VIC75" s="17"/>
      <c r="VID75" s="17"/>
      <c r="VIE75" s="17"/>
      <c r="VIF75" s="17"/>
      <c r="VIG75" s="17"/>
      <c r="VIH75" s="17"/>
      <c r="VII75" s="17"/>
      <c r="VIJ75" s="17"/>
      <c r="VIK75" s="17"/>
      <c r="VIL75" s="17"/>
      <c r="VIM75" s="17"/>
      <c r="VIN75" s="17"/>
      <c r="VIO75" s="17"/>
      <c r="VIP75" s="17"/>
      <c r="VIQ75" s="17"/>
      <c r="VIR75" s="17"/>
      <c r="VIS75" s="17"/>
      <c r="VIT75" s="17"/>
      <c r="VIU75" s="17"/>
      <c r="VIV75" s="17"/>
      <c r="VIW75" s="17"/>
      <c r="VIX75" s="17"/>
      <c r="VIY75" s="17"/>
      <c r="VIZ75" s="17"/>
      <c r="VJA75" s="17"/>
      <c r="VJB75" s="17"/>
      <c r="VJC75" s="17"/>
      <c r="VJD75" s="17"/>
      <c r="VJE75" s="17"/>
      <c r="VJF75" s="17"/>
      <c r="VJG75" s="17"/>
      <c r="VJH75" s="17"/>
      <c r="VJI75" s="17"/>
      <c r="VJJ75" s="17"/>
      <c r="VJK75" s="17"/>
      <c r="VJL75" s="17"/>
      <c r="VJM75" s="17"/>
      <c r="VJN75" s="17"/>
      <c r="VJO75" s="17"/>
      <c r="VJP75" s="17"/>
      <c r="VJQ75" s="17"/>
      <c r="VJR75" s="17"/>
      <c r="VJS75" s="17"/>
      <c r="VJT75" s="17"/>
      <c r="VJU75" s="17"/>
      <c r="VJV75" s="17"/>
      <c r="VJW75" s="17"/>
      <c r="VJX75" s="17"/>
      <c r="VJY75" s="17"/>
      <c r="VJZ75" s="17"/>
      <c r="VKA75" s="17"/>
      <c r="VKB75" s="17"/>
      <c r="VKC75" s="17"/>
      <c r="VKD75" s="17"/>
      <c r="VKE75" s="17"/>
      <c r="VKF75" s="17"/>
      <c r="VKG75" s="17"/>
      <c r="VKH75" s="17"/>
      <c r="VKI75" s="17"/>
      <c r="VKJ75" s="17"/>
      <c r="VKK75" s="17"/>
      <c r="VKL75" s="17"/>
      <c r="VKM75" s="17"/>
      <c r="VKN75" s="17"/>
      <c r="VKO75" s="17"/>
      <c r="VKP75" s="17"/>
      <c r="VKQ75" s="17"/>
      <c r="VKR75" s="17"/>
      <c r="VKS75" s="17"/>
      <c r="VKT75" s="17"/>
      <c r="VKU75" s="17"/>
      <c r="VKV75" s="17"/>
      <c r="VKW75" s="17"/>
      <c r="VKX75" s="17"/>
      <c r="VKY75" s="17"/>
      <c r="VKZ75" s="17"/>
      <c r="VLA75" s="17"/>
      <c r="VLB75" s="17"/>
      <c r="VLC75" s="17"/>
      <c r="VLD75" s="17"/>
      <c r="VLE75" s="17"/>
      <c r="VLF75" s="17"/>
      <c r="VLG75" s="17"/>
      <c r="VLH75" s="17"/>
      <c r="VLI75" s="17"/>
      <c r="VLJ75" s="17"/>
      <c r="VLK75" s="17"/>
      <c r="VLL75" s="17"/>
      <c r="VLM75" s="17"/>
      <c r="VLN75" s="17"/>
      <c r="VLO75" s="17"/>
      <c r="VLP75" s="17"/>
      <c r="VLQ75" s="17"/>
      <c r="VLR75" s="17"/>
      <c r="VLS75" s="17"/>
      <c r="VLT75" s="17"/>
      <c r="VLU75" s="17"/>
      <c r="VLV75" s="17"/>
      <c r="VLW75" s="17"/>
      <c r="VLX75" s="17"/>
      <c r="VLY75" s="17"/>
      <c r="VLZ75" s="17"/>
      <c r="VMA75" s="17"/>
      <c r="VMB75" s="17"/>
      <c r="VMC75" s="17"/>
      <c r="VMD75" s="17"/>
      <c r="VME75" s="17"/>
      <c r="VMF75" s="17"/>
      <c r="VMG75" s="17"/>
      <c r="VMH75" s="17"/>
      <c r="VMI75" s="17"/>
      <c r="VMJ75" s="17"/>
      <c r="VMK75" s="17"/>
      <c r="VML75" s="17"/>
      <c r="VMM75" s="17"/>
      <c r="VMN75" s="17"/>
      <c r="VMO75" s="17"/>
      <c r="VMP75" s="17"/>
      <c r="VMQ75" s="17"/>
      <c r="VMR75" s="17"/>
      <c r="VMS75" s="17"/>
      <c r="VMT75" s="17"/>
      <c r="VMU75" s="17"/>
      <c r="VMV75" s="17"/>
      <c r="VMW75" s="17"/>
      <c r="VMX75" s="17"/>
      <c r="VMY75" s="17"/>
      <c r="VMZ75" s="17"/>
      <c r="VNA75" s="17"/>
      <c r="VNB75" s="17"/>
      <c r="VNC75" s="17"/>
      <c r="VND75" s="17"/>
      <c r="VNE75" s="17"/>
      <c r="VNF75" s="17"/>
      <c r="VNG75" s="17"/>
      <c r="VNH75" s="17"/>
      <c r="VNI75" s="17"/>
      <c r="VNJ75" s="17"/>
      <c r="VNK75" s="17"/>
      <c r="VNL75" s="17"/>
      <c r="VNM75" s="17"/>
      <c r="VNN75" s="17"/>
      <c r="VNO75" s="17"/>
      <c r="VNP75" s="17"/>
      <c r="VNQ75" s="17"/>
      <c r="VNR75" s="17"/>
      <c r="VNS75" s="17"/>
      <c r="VNT75" s="17"/>
      <c r="VNU75" s="17"/>
      <c r="VNV75" s="17"/>
      <c r="VNW75" s="17"/>
      <c r="VNX75" s="17"/>
      <c r="VNY75" s="17"/>
      <c r="VNZ75" s="17"/>
      <c r="VOA75" s="17"/>
      <c r="VOB75" s="17"/>
      <c r="VOC75" s="17"/>
      <c r="VOD75" s="17"/>
      <c r="VOE75" s="17"/>
      <c r="VOF75" s="17"/>
      <c r="VOG75" s="17"/>
      <c r="VOH75" s="17"/>
      <c r="VOI75" s="17"/>
      <c r="VOJ75" s="17"/>
      <c r="VOK75" s="17"/>
      <c r="VOL75" s="17"/>
      <c r="VOM75" s="17"/>
      <c r="VON75" s="17"/>
      <c r="VOO75" s="17"/>
      <c r="VOP75" s="17"/>
      <c r="VOQ75" s="17"/>
      <c r="VOR75" s="17"/>
      <c r="VOS75" s="17"/>
      <c r="VOT75" s="17"/>
      <c r="VOU75" s="17"/>
      <c r="VOV75" s="17"/>
      <c r="VOW75" s="17"/>
      <c r="VOX75" s="17"/>
      <c r="VOY75" s="17"/>
      <c r="VOZ75" s="17"/>
      <c r="VPA75" s="17"/>
      <c r="VPB75" s="17"/>
      <c r="VPC75" s="17"/>
      <c r="VPD75" s="17"/>
      <c r="VPE75" s="17"/>
      <c r="VPF75" s="17"/>
      <c r="VPG75" s="17"/>
      <c r="VPH75" s="17"/>
      <c r="VPI75" s="17"/>
      <c r="VPJ75" s="17"/>
      <c r="VPK75" s="17"/>
      <c r="VPL75" s="17"/>
      <c r="VPM75" s="17"/>
      <c r="VPN75" s="17"/>
      <c r="VPO75" s="17"/>
      <c r="VPP75" s="17"/>
      <c r="VPQ75" s="17"/>
      <c r="VPR75" s="17"/>
      <c r="VPS75" s="17"/>
      <c r="VPT75" s="17"/>
      <c r="VPU75" s="17"/>
      <c r="VPV75" s="17"/>
      <c r="VPW75" s="17"/>
      <c r="VPX75" s="17"/>
      <c r="VPY75" s="17"/>
      <c r="VPZ75" s="17"/>
      <c r="VQA75" s="17"/>
      <c r="VQB75" s="17"/>
      <c r="VQC75" s="17"/>
      <c r="VQD75" s="17"/>
      <c r="VQE75" s="17"/>
      <c r="VQF75" s="17"/>
      <c r="VQG75" s="17"/>
      <c r="VQH75" s="17"/>
      <c r="VQI75" s="17"/>
      <c r="VQJ75" s="17"/>
      <c r="VQK75" s="17"/>
      <c r="VQL75" s="17"/>
      <c r="VQM75" s="17"/>
      <c r="VQN75" s="17"/>
      <c r="VQO75" s="17"/>
      <c r="VQP75" s="17"/>
      <c r="VQQ75" s="17"/>
      <c r="VQR75" s="17"/>
      <c r="VQS75" s="17"/>
      <c r="VQT75" s="17"/>
      <c r="VQU75" s="17"/>
      <c r="VQV75" s="17"/>
      <c r="VQW75" s="17"/>
      <c r="VQX75" s="17"/>
      <c r="VQY75" s="17"/>
      <c r="VQZ75" s="17"/>
      <c r="VRA75" s="17"/>
      <c r="VRB75" s="17"/>
      <c r="VRC75" s="17"/>
      <c r="VRD75" s="17"/>
      <c r="VRE75" s="17"/>
      <c r="VRF75" s="17"/>
      <c r="VRG75" s="17"/>
      <c r="VRH75" s="17"/>
      <c r="VRI75" s="17"/>
      <c r="VRJ75" s="17"/>
      <c r="VRK75" s="17"/>
      <c r="VRL75" s="17"/>
      <c r="VRM75" s="17"/>
      <c r="VRN75" s="17"/>
      <c r="VRO75" s="17"/>
      <c r="VRP75" s="17"/>
      <c r="VRQ75" s="17"/>
      <c r="VRR75" s="17"/>
      <c r="VRS75" s="17"/>
      <c r="VRT75" s="17"/>
      <c r="VRU75" s="17"/>
      <c r="VRV75" s="17"/>
      <c r="VRW75" s="17"/>
      <c r="VRX75" s="17"/>
      <c r="VRY75" s="17"/>
      <c r="VRZ75" s="17"/>
      <c r="VSA75" s="17"/>
      <c r="VSB75" s="17"/>
      <c r="VSC75" s="17"/>
      <c r="VSD75" s="17"/>
      <c r="VSE75" s="17"/>
      <c r="VSF75" s="17"/>
      <c r="VSG75" s="17"/>
      <c r="VSH75" s="17"/>
      <c r="VSI75" s="17"/>
      <c r="VSJ75" s="17"/>
      <c r="VSK75" s="17"/>
      <c r="VSL75" s="17"/>
      <c r="VSM75" s="17"/>
      <c r="VSN75" s="17"/>
      <c r="VSO75" s="17"/>
      <c r="VSP75" s="17"/>
      <c r="VSQ75" s="17"/>
      <c r="VSR75" s="17"/>
      <c r="VSS75" s="17"/>
      <c r="VST75" s="17"/>
      <c r="VSU75" s="17"/>
      <c r="VSV75" s="17"/>
      <c r="VSW75" s="17"/>
      <c r="VSX75" s="17"/>
      <c r="VSY75" s="17"/>
      <c r="VSZ75" s="17"/>
      <c r="VTA75" s="17"/>
      <c r="VTB75" s="17"/>
      <c r="VTC75" s="17"/>
      <c r="VTD75" s="17"/>
      <c r="VTE75" s="17"/>
      <c r="VTF75" s="17"/>
      <c r="VTG75" s="17"/>
      <c r="VTH75" s="17"/>
      <c r="VTI75" s="17"/>
      <c r="VTJ75" s="17"/>
      <c r="VTK75" s="17"/>
      <c r="VTL75" s="17"/>
      <c r="VTM75" s="17"/>
      <c r="VTN75" s="17"/>
      <c r="VTO75" s="17"/>
      <c r="VTP75" s="17"/>
      <c r="VTQ75" s="17"/>
      <c r="VTR75" s="17"/>
      <c r="VTS75" s="17"/>
      <c r="VTT75" s="17"/>
      <c r="VTU75" s="17"/>
      <c r="VTV75" s="17"/>
      <c r="VTW75" s="17"/>
      <c r="VTX75" s="17"/>
      <c r="VTY75" s="17"/>
      <c r="VTZ75" s="17"/>
      <c r="VUA75" s="17"/>
      <c r="VUB75" s="17"/>
      <c r="VUC75" s="17"/>
      <c r="VUD75" s="17"/>
      <c r="VUE75" s="17"/>
      <c r="VUF75" s="17"/>
      <c r="VUG75" s="17"/>
      <c r="VUH75" s="17"/>
      <c r="VUI75" s="17"/>
      <c r="VUJ75" s="17"/>
      <c r="VUK75" s="17"/>
      <c r="VUL75" s="17"/>
      <c r="VUM75" s="17"/>
      <c r="VUN75" s="17"/>
      <c r="VUO75" s="17"/>
      <c r="VUP75" s="17"/>
      <c r="VUQ75" s="17"/>
      <c r="VUR75" s="17"/>
      <c r="VUS75" s="17"/>
      <c r="VUT75" s="17"/>
      <c r="VUU75" s="17"/>
      <c r="VUV75" s="17"/>
      <c r="VUW75" s="17"/>
      <c r="VUX75" s="17"/>
      <c r="VUY75" s="17"/>
      <c r="VUZ75" s="17"/>
      <c r="VVA75" s="17"/>
      <c r="VVB75" s="17"/>
      <c r="VVC75" s="17"/>
      <c r="VVD75" s="17"/>
      <c r="VVE75" s="17"/>
      <c r="VVF75" s="17"/>
      <c r="VVG75" s="17"/>
      <c r="VVH75" s="17"/>
      <c r="VVI75" s="17"/>
      <c r="VVJ75" s="17"/>
      <c r="VVK75" s="17"/>
      <c r="VVL75" s="17"/>
      <c r="VVM75" s="17"/>
      <c r="VVN75" s="17"/>
      <c r="VVO75" s="17"/>
      <c r="VVP75" s="17"/>
      <c r="VVQ75" s="17"/>
      <c r="VVR75" s="17"/>
      <c r="VVS75" s="17"/>
      <c r="VVT75" s="17"/>
      <c r="VVU75" s="17"/>
      <c r="VVV75" s="17"/>
      <c r="VVW75" s="17"/>
      <c r="VVX75" s="17"/>
      <c r="VVY75" s="17"/>
      <c r="VVZ75" s="17"/>
      <c r="VWA75" s="17"/>
      <c r="VWB75" s="17"/>
      <c r="VWC75" s="17"/>
      <c r="VWD75" s="17"/>
      <c r="VWE75" s="17"/>
      <c r="VWF75" s="17"/>
      <c r="VWG75" s="17"/>
      <c r="VWH75" s="17"/>
      <c r="VWI75" s="17"/>
      <c r="VWJ75" s="17"/>
      <c r="VWK75" s="17"/>
      <c r="VWL75" s="17"/>
      <c r="VWM75" s="17"/>
      <c r="VWN75" s="17"/>
      <c r="VWO75" s="17"/>
      <c r="VWP75" s="17"/>
      <c r="VWQ75" s="17"/>
      <c r="VWR75" s="17"/>
      <c r="VWS75" s="17"/>
      <c r="VWT75" s="17"/>
      <c r="VWU75" s="17"/>
      <c r="VWV75" s="17"/>
      <c r="VWW75" s="17"/>
      <c r="VWX75" s="17"/>
      <c r="VWY75" s="17"/>
      <c r="VWZ75" s="17"/>
      <c r="VXA75" s="17"/>
      <c r="VXB75" s="17"/>
      <c r="VXC75" s="17"/>
      <c r="VXD75" s="17"/>
      <c r="VXE75" s="17"/>
      <c r="VXF75" s="17"/>
      <c r="VXG75" s="17"/>
      <c r="VXH75" s="17"/>
      <c r="VXI75" s="17"/>
      <c r="VXJ75" s="17"/>
      <c r="VXK75" s="17"/>
      <c r="VXL75" s="17"/>
      <c r="VXM75" s="17"/>
      <c r="VXN75" s="17"/>
      <c r="VXO75" s="17"/>
      <c r="VXP75" s="17"/>
      <c r="VXQ75" s="17"/>
      <c r="VXR75" s="17"/>
      <c r="VXS75" s="17"/>
      <c r="VXT75" s="17"/>
      <c r="VXU75" s="17"/>
      <c r="VXV75" s="17"/>
      <c r="VXW75" s="17"/>
      <c r="VXX75" s="17"/>
      <c r="VXY75" s="17"/>
      <c r="VXZ75" s="17"/>
      <c r="VYA75" s="17"/>
      <c r="VYB75" s="17"/>
      <c r="VYC75" s="17"/>
      <c r="VYD75" s="17"/>
      <c r="VYE75" s="17"/>
      <c r="VYF75" s="17"/>
      <c r="VYG75" s="17"/>
      <c r="VYH75" s="17"/>
      <c r="VYI75" s="17"/>
      <c r="VYJ75" s="17"/>
      <c r="VYK75" s="17"/>
      <c r="VYL75" s="17"/>
      <c r="VYM75" s="17"/>
      <c r="VYN75" s="17"/>
      <c r="VYO75" s="17"/>
      <c r="VYP75" s="17"/>
      <c r="VYQ75" s="17"/>
      <c r="VYR75" s="17"/>
      <c r="VYS75" s="17"/>
      <c r="VYT75" s="17"/>
      <c r="VYU75" s="17"/>
      <c r="VYV75" s="17"/>
      <c r="VYW75" s="17"/>
      <c r="VYX75" s="17"/>
      <c r="VYY75" s="17"/>
      <c r="VYZ75" s="17"/>
      <c r="VZA75" s="17"/>
      <c r="VZB75" s="17"/>
      <c r="VZC75" s="17"/>
      <c r="VZD75" s="17"/>
      <c r="VZE75" s="17"/>
      <c r="VZF75" s="17"/>
      <c r="VZG75" s="17"/>
      <c r="VZH75" s="17"/>
      <c r="VZI75" s="17"/>
      <c r="VZJ75" s="17"/>
      <c r="VZK75" s="17"/>
      <c r="VZL75" s="17"/>
      <c r="VZM75" s="17"/>
      <c r="VZN75" s="17"/>
      <c r="VZO75" s="17"/>
      <c r="VZP75" s="17"/>
      <c r="VZQ75" s="17"/>
      <c r="VZR75" s="17"/>
      <c r="VZS75" s="17"/>
      <c r="VZT75" s="17"/>
      <c r="VZU75" s="17"/>
      <c r="VZV75" s="17"/>
      <c r="VZW75" s="17"/>
      <c r="VZX75" s="17"/>
      <c r="VZY75" s="17"/>
      <c r="VZZ75" s="17"/>
      <c r="WAA75" s="17"/>
      <c r="WAB75" s="17"/>
      <c r="WAC75" s="17"/>
      <c r="WAD75" s="17"/>
      <c r="WAE75" s="17"/>
      <c r="WAF75" s="17"/>
      <c r="WAG75" s="17"/>
      <c r="WAH75" s="17"/>
      <c r="WAI75" s="17"/>
      <c r="WAJ75" s="17"/>
      <c r="WAK75" s="17"/>
      <c r="WAL75" s="17"/>
      <c r="WAM75" s="17"/>
      <c r="WAN75" s="17"/>
      <c r="WAO75" s="17"/>
      <c r="WAP75" s="17"/>
      <c r="WAQ75" s="17"/>
      <c r="WAR75" s="17"/>
      <c r="WAS75" s="17"/>
      <c r="WAT75" s="17"/>
      <c r="WAU75" s="17"/>
      <c r="WAV75" s="17"/>
      <c r="WAW75" s="17"/>
      <c r="WAX75" s="17"/>
      <c r="WAY75" s="17"/>
      <c r="WAZ75" s="17"/>
      <c r="WBA75" s="17"/>
      <c r="WBB75" s="17"/>
      <c r="WBC75" s="17"/>
      <c r="WBD75" s="17"/>
      <c r="WBE75" s="17"/>
      <c r="WBF75" s="17"/>
      <c r="WBG75" s="17"/>
      <c r="WBH75" s="17"/>
      <c r="WBI75" s="17"/>
      <c r="WBJ75" s="17"/>
      <c r="WBK75" s="17"/>
      <c r="WBL75" s="17"/>
      <c r="WBM75" s="17"/>
      <c r="WBN75" s="17"/>
      <c r="WBO75" s="17"/>
      <c r="WBP75" s="17"/>
      <c r="WBQ75" s="17"/>
      <c r="WBR75" s="17"/>
      <c r="WBS75" s="17"/>
      <c r="WBT75" s="17"/>
      <c r="WBU75" s="17"/>
      <c r="WBV75" s="17"/>
      <c r="WBW75" s="17"/>
      <c r="WBX75" s="17"/>
      <c r="WBY75" s="17"/>
      <c r="WBZ75" s="17"/>
      <c r="WCA75" s="17"/>
      <c r="WCB75" s="17"/>
      <c r="WCC75" s="17"/>
      <c r="WCD75" s="17"/>
      <c r="WCE75" s="17"/>
      <c r="WCF75" s="17"/>
      <c r="WCG75" s="17"/>
      <c r="WCH75" s="17"/>
      <c r="WCI75" s="17"/>
      <c r="WCJ75" s="17"/>
      <c r="WCK75" s="17"/>
      <c r="WCL75" s="17"/>
      <c r="WCM75" s="17"/>
      <c r="WCN75" s="17"/>
      <c r="WCO75" s="17"/>
      <c r="WCP75" s="17"/>
      <c r="WCQ75" s="17"/>
      <c r="WCR75" s="17"/>
      <c r="WCS75" s="17"/>
      <c r="WCT75" s="17"/>
      <c r="WCU75" s="17"/>
      <c r="WCV75" s="17"/>
      <c r="WCW75" s="17"/>
      <c r="WCX75" s="17"/>
      <c r="WCY75" s="17"/>
      <c r="WCZ75" s="17"/>
      <c r="WDA75" s="17"/>
      <c r="WDB75" s="17"/>
      <c r="WDC75" s="17"/>
      <c r="WDD75" s="17"/>
      <c r="WDE75" s="17"/>
      <c r="WDF75" s="17"/>
      <c r="WDG75" s="17"/>
      <c r="WDH75" s="17"/>
      <c r="WDI75" s="17"/>
      <c r="WDJ75" s="17"/>
      <c r="WDK75" s="17"/>
      <c r="WDL75" s="17"/>
      <c r="WDM75" s="17"/>
      <c r="WDN75" s="17"/>
      <c r="WDO75" s="17"/>
      <c r="WDP75" s="17"/>
      <c r="WDQ75" s="17"/>
      <c r="WDR75" s="17"/>
      <c r="WDS75" s="17"/>
      <c r="WDT75" s="17"/>
      <c r="WDU75" s="17"/>
      <c r="WDV75" s="17"/>
      <c r="WDW75" s="17"/>
      <c r="WDX75" s="17"/>
      <c r="WDY75" s="17"/>
      <c r="WDZ75" s="17"/>
      <c r="WEA75" s="17"/>
      <c r="WEB75" s="17"/>
      <c r="WEC75" s="17"/>
      <c r="WED75" s="17"/>
      <c r="WEE75" s="17"/>
      <c r="WEF75" s="17"/>
      <c r="WEG75" s="17"/>
      <c r="WEH75" s="17"/>
      <c r="WEI75" s="17"/>
      <c r="WEJ75" s="17"/>
      <c r="WEK75" s="17"/>
      <c r="WEL75" s="17"/>
      <c r="WEM75" s="17"/>
      <c r="WEN75" s="17"/>
      <c r="WEO75" s="17"/>
      <c r="WEP75" s="17"/>
      <c r="WEQ75" s="17"/>
      <c r="WER75" s="17"/>
      <c r="WES75" s="17"/>
      <c r="WET75" s="17"/>
      <c r="WEU75" s="17"/>
      <c r="WEV75" s="17"/>
      <c r="WEW75" s="17"/>
      <c r="WEX75" s="17"/>
      <c r="WEY75" s="17"/>
      <c r="WEZ75" s="17"/>
      <c r="WFA75" s="17"/>
      <c r="WFB75" s="17"/>
      <c r="WFC75" s="17"/>
      <c r="WFD75" s="17"/>
      <c r="WFE75" s="17"/>
      <c r="WFF75" s="17"/>
      <c r="WFG75" s="17"/>
      <c r="WFH75" s="17"/>
      <c r="WFI75" s="17"/>
      <c r="WFJ75" s="17"/>
      <c r="WFK75" s="17"/>
      <c r="WFL75" s="17"/>
      <c r="WFM75" s="17"/>
      <c r="WFN75" s="17"/>
      <c r="WFO75" s="17"/>
      <c r="WFP75" s="17"/>
      <c r="WFQ75" s="17"/>
      <c r="WFR75" s="17"/>
      <c r="WFS75" s="17"/>
      <c r="WFT75" s="17"/>
      <c r="WFU75" s="17"/>
      <c r="WFV75" s="17"/>
      <c r="WFW75" s="17"/>
      <c r="WFX75" s="17"/>
      <c r="WFY75" s="17"/>
      <c r="WFZ75" s="17"/>
      <c r="WGA75" s="17"/>
      <c r="WGB75" s="17"/>
      <c r="WGC75" s="17"/>
      <c r="WGD75" s="17"/>
      <c r="WGE75" s="17"/>
      <c r="WGF75" s="17"/>
      <c r="WGG75" s="17"/>
      <c r="WGH75" s="17"/>
      <c r="WGI75" s="17"/>
      <c r="WGJ75" s="17"/>
      <c r="WGK75" s="17"/>
      <c r="WGL75" s="17"/>
      <c r="WGM75" s="17"/>
      <c r="WGN75" s="17"/>
      <c r="WGO75" s="17"/>
      <c r="WGP75" s="17"/>
      <c r="WGQ75" s="17"/>
      <c r="WGR75" s="17"/>
      <c r="WGS75" s="17"/>
      <c r="WGT75" s="17"/>
      <c r="WGU75" s="17"/>
      <c r="WGV75" s="17"/>
      <c r="WGW75" s="17"/>
      <c r="WGX75" s="17"/>
      <c r="WGY75" s="17"/>
      <c r="WGZ75" s="17"/>
      <c r="WHA75" s="17"/>
      <c r="WHB75" s="17"/>
      <c r="WHC75" s="17"/>
      <c r="WHD75" s="17"/>
      <c r="WHE75" s="17"/>
      <c r="WHF75" s="17"/>
      <c r="WHG75" s="17"/>
      <c r="WHH75" s="17"/>
      <c r="WHI75" s="17"/>
      <c r="WHJ75" s="17"/>
      <c r="WHK75" s="17"/>
      <c r="WHL75" s="17"/>
      <c r="WHM75" s="17"/>
      <c r="WHN75" s="17"/>
      <c r="WHO75" s="17"/>
      <c r="WHP75" s="17"/>
      <c r="WHQ75" s="17"/>
      <c r="WHR75" s="17"/>
      <c r="WHS75" s="17"/>
      <c r="WHT75" s="17"/>
      <c r="WHU75" s="17"/>
      <c r="WHV75" s="17"/>
      <c r="WHW75" s="17"/>
      <c r="WHX75" s="17"/>
      <c r="WHY75" s="17"/>
      <c r="WHZ75" s="17"/>
      <c r="WIA75" s="17"/>
      <c r="WIB75" s="17"/>
      <c r="WIC75" s="17"/>
      <c r="WID75" s="17"/>
      <c r="WIE75" s="17"/>
      <c r="WIF75" s="17"/>
      <c r="WIG75" s="17"/>
      <c r="WIH75" s="17"/>
      <c r="WII75" s="17"/>
      <c r="WIJ75" s="17"/>
      <c r="WIK75" s="17"/>
      <c r="WIL75" s="17"/>
      <c r="WIM75" s="17"/>
      <c r="WIN75" s="17"/>
      <c r="WIO75" s="17"/>
      <c r="WIP75" s="17"/>
      <c r="WIQ75" s="17"/>
      <c r="WIR75" s="17"/>
      <c r="WIS75" s="17"/>
      <c r="WIT75" s="17"/>
      <c r="WIU75" s="17"/>
      <c r="WIV75" s="17"/>
      <c r="WIW75" s="17"/>
      <c r="WIX75" s="17"/>
      <c r="WIY75" s="17"/>
      <c r="WIZ75" s="17"/>
      <c r="WJA75" s="17"/>
      <c r="WJB75" s="17"/>
      <c r="WJC75" s="17"/>
      <c r="WJD75" s="17"/>
      <c r="WJE75" s="17"/>
      <c r="WJF75" s="17"/>
      <c r="WJG75" s="17"/>
      <c r="WJH75" s="17"/>
      <c r="WJI75" s="17"/>
      <c r="WJJ75" s="17"/>
      <c r="WJK75" s="17"/>
      <c r="WJL75" s="17"/>
      <c r="WJM75" s="17"/>
      <c r="WJN75" s="17"/>
      <c r="WJO75" s="17"/>
      <c r="WJP75" s="17"/>
      <c r="WJQ75" s="17"/>
      <c r="WJR75" s="17"/>
      <c r="WJS75" s="17"/>
      <c r="WJT75" s="17"/>
      <c r="WJU75" s="17"/>
      <c r="WJV75" s="17"/>
      <c r="WJW75" s="17"/>
      <c r="WJX75" s="17"/>
      <c r="WJY75" s="17"/>
      <c r="WJZ75" s="17"/>
      <c r="WKA75" s="17"/>
      <c r="WKB75" s="17"/>
      <c r="WKC75" s="17"/>
      <c r="WKD75" s="17"/>
      <c r="WKE75" s="17"/>
      <c r="WKF75" s="17"/>
      <c r="WKG75" s="17"/>
      <c r="WKH75" s="17"/>
      <c r="WKI75" s="17"/>
      <c r="WKJ75" s="17"/>
      <c r="WKK75" s="17"/>
      <c r="WKL75" s="17"/>
      <c r="WKM75" s="17"/>
      <c r="WKN75" s="17"/>
      <c r="WKO75" s="17"/>
      <c r="WKP75" s="17"/>
      <c r="WKQ75" s="17"/>
      <c r="WKR75" s="17"/>
      <c r="WKS75" s="17"/>
      <c r="WKT75" s="17"/>
      <c r="WKU75" s="17"/>
      <c r="WKV75" s="17"/>
      <c r="WKW75" s="17"/>
      <c r="WKX75" s="17"/>
      <c r="WKY75" s="17"/>
      <c r="WKZ75" s="17"/>
      <c r="WLA75" s="17"/>
      <c r="WLB75" s="17"/>
      <c r="WLC75" s="17"/>
      <c r="WLD75" s="17"/>
      <c r="WLE75" s="17"/>
      <c r="WLF75" s="17"/>
      <c r="WLG75" s="17"/>
      <c r="WLH75" s="17"/>
      <c r="WLI75" s="17"/>
      <c r="WLJ75" s="17"/>
      <c r="WLK75" s="17"/>
      <c r="WLL75" s="17"/>
      <c r="WLM75" s="17"/>
      <c r="WLN75" s="17"/>
      <c r="WLO75" s="17"/>
      <c r="WLP75" s="17"/>
      <c r="WLQ75" s="17"/>
      <c r="WLR75" s="17"/>
      <c r="WLS75" s="17"/>
      <c r="WLT75" s="17"/>
      <c r="WLU75" s="17"/>
      <c r="WLV75" s="17"/>
      <c r="WLW75" s="17"/>
      <c r="WLX75" s="17"/>
      <c r="WLY75" s="17"/>
      <c r="WLZ75" s="17"/>
      <c r="WMA75" s="17"/>
      <c r="WMB75" s="17"/>
      <c r="WMC75" s="17"/>
      <c r="WMD75" s="17"/>
      <c r="WME75" s="17"/>
      <c r="WMF75" s="17"/>
      <c r="WMG75" s="17"/>
      <c r="WMH75" s="17"/>
      <c r="WMI75" s="17"/>
      <c r="WMJ75" s="17"/>
      <c r="WMK75" s="17"/>
      <c r="WML75" s="17"/>
      <c r="WMM75" s="17"/>
      <c r="WMN75" s="17"/>
      <c r="WMO75" s="17"/>
      <c r="WMP75" s="17"/>
      <c r="WMQ75" s="17"/>
      <c r="WMR75" s="17"/>
      <c r="WMS75" s="17"/>
      <c r="WMT75" s="17"/>
      <c r="WMU75" s="17"/>
      <c r="WMV75" s="17"/>
      <c r="WMW75" s="17"/>
      <c r="WMX75" s="17"/>
      <c r="WMY75" s="17"/>
      <c r="WMZ75" s="17"/>
      <c r="WNA75" s="17"/>
      <c r="WNB75" s="17"/>
      <c r="WNC75" s="17"/>
      <c r="WND75" s="17"/>
      <c r="WNE75" s="17"/>
      <c r="WNF75" s="17"/>
      <c r="WNG75" s="17"/>
      <c r="WNH75" s="17"/>
      <c r="WNI75" s="17"/>
      <c r="WNJ75" s="17"/>
      <c r="WNK75" s="17"/>
      <c r="WNL75" s="17"/>
      <c r="WNM75" s="17"/>
      <c r="WNN75" s="17"/>
      <c r="WNO75" s="17"/>
      <c r="WNP75" s="17"/>
      <c r="WNQ75" s="17"/>
      <c r="WNR75" s="17"/>
      <c r="WNS75" s="17"/>
      <c r="WNT75" s="17"/>
      <c r="WNU75" s="17"/>
      <c r="WNV75" s="17"/>
      <c r="WNW75" s="17"/>
      <c r="WNX75" s="17"/>
      <c r="WNY75" s="17"/>
      <c r="WNZ75" s="17"/>
      <c r="WOA75" s="17"/>
      <c r="WOB75" s="17"/>
      <c r="WOC75" s="17"/>
      <c r="WOD75" s="17"/>
      <c r="WOE75" s="17"/>
      <c r="WOF75" s="17"/>
      <c r="WOG75" s="17"/>
      <c r="WOH75" s="17"/>
      <c r="WOI75" s="17"/>
      <c r="WOJ75" s="17"/>
      <c r="WOK75" s="17"/>
      <c r="WOL75" s="17"/>
      <c r="WOM75" s="17"/>
      <c r="WON75" s="17"/>
      <c r="WOO75" s="17"/>
      <c r="WOP75" s="17"/>
      <c r="WOQ75" s="17"/>
      <c r="WOR75" s="17"/>
      <c r="WOS75" s="17"/>
      <c r="WOT75" s="17"/>
      <c r="WOU75" s="17"/>
      <c r="WOV75" s="17"/>
      <c r="WOW75" s="17"/>
      <c r="WOX75" s="17"/>
      <c r="WOY75" s="17"/>
      <c r="WOZ75" s="17"/>
      <c r="WPA75" s="17"/>
      <c r="WPB75" s="17"/>
      <c r="WPC75" s="17"/>
      <c r="WPD75" s="17"/>
      <c r="WPE75" s="17"/>
      <c r="WPF75" s="17"/>
      <c r="WPG75" s="17"/>
      <c r="WPH75" s="17"/>
      <c r="WPI75" s="17"/>
      <c r="WPJ75" s="17"/>
      <c r="WPK75" s="17"/>
      <c r="WPL75" s="17"/>
      <c r="WPM75" s="17"/>
      <c r="WPN75" s="17"/>
      <c r="WPO75" s="17"/>
      <c r="WPP75" s="17"/>
      <c r="WPQ75" s="17"/>
      <c r="WPR75" s="17"/>
      <c r="WPS75" s="17"/>
      <c r="WPT75" s="17"/>
      <c r="WPU75" s="17"/>
      <c r="WPV75" s="17"/>
      <c r="WPW75" s="17"/>
      <c r="WPX75" s="17"/>
      <c r="WPY75" s="17"/>
      <c r="WPZ75" s="17"/>
      <c r="WQA75" s="17"/>
      <c r="WQB75" s="17"/>
      <c r="WQC75" s="17"/>
      <c r="WQD75" s="17"/>
      <c r="WQE75" s="17"/>
      <c r="WQF75" s="17"/>
      <c r="WQG75" s="17"/>
      <c r="WQH75" s="17"/>
      <c r="WQI75" s="17"/>
      <c r="WQJ75" s="17"/>
      <c r="WQK75" s="17"/>
      <c r="WQL75" s="17"/>
      <c r="WQM75" s="17"/>
      <c r="WQN75" s="17"/>
      <c r="WQO75" s="17"/>
      <c r="WQP75" s="17"/>
      <c r="WQQ75" s="17"/>
      <c r="WQR75" s="17"/>
      <c r="WQS75" s="17"/>
      <c r="WQT75" s="17"/>
      <c r="WQU75" s="17"/>
      <c r="WQV75" s="17"/>
      <c r="WQW75" s="17"/>
      <c r="WQX75" s="17"/>
      <c r="WQY75" s="17"/>
      <c r="WQZ75" s="17"/>
      <c r="WRA75" s="17"/>
      <c r="WRB75" s="17"/>
      <c r="WRC75" s="17"/>
      <c r="WRD75" s="17"/>
      <c r="WRE75" s="17"/>
      <c r="WRF75" s="17"/>
      <c r="WRG75" s="17"/>
      <c r="WRH75" s="17"/>
      <c r="WRI75" s="17"/>
      <c r="WRJ75" s="17"/>
      <c r="WRK75" s="17"/>
      <c r="WRL75" s="17"/>
      <c r="WRM75" s="17"/>
      <c r="WRN75" s="17"/>
      <c r="WRO75" s="17"/>
      <c r="WRP75" s="17"/>
      <c r="WRQ75" s="17"/>
      <c r="WRR75" s="17"/>
      <c r="WRS75" s="17"/>
      <c r="WRT75" s="17"/>
      <c r="WRU75" s="17"/>
      <c r="WRV75" s="17"/>
      <c r="WRW75" s="17"/>
      <c r="WRX75" s="17"/>
      <c r="WRY75" s="17"/>
      <c r="WRZ75" s="17"/>
      <c r="WSA75" s="17"/>
      <c r="WSB75" s="17"/>
      <c r="WSC75" s="17"/>
      <c r="WSD75" s="17"/>
      <c r="WSE75" s="17"/>
      <c r="WSF75" s="17"/>
      <c r="WSG75" s="17"/>
      <c r="WSH75" s="17"/>
      <c r="WSI75" s="17"/>
      <c r="WSJ75" s="17"/>
      <c r="WSK75" s="17"/>
      <c r="WSL75" s="17"/>
      <c r="WSM75" s="17"/>
      <c r="WSN75" s="17"/>
      <c r="WSO75" s="17"/>
      <c r="WSP75" s="17"/>
      <c r="WSQ75" s="17"/>
      <c r="WSR75" s="17"/>
      <c r="WSS75" s="17"/>
      <c r="WST75" s="17"/>
      <c r="WSU75" s="17"/>
      <c r="WSV75" s="17"/>
      <c r="WSW75" s="17"/>
      <c r="WSX75" s="17"/>
      <c r="WSY75" s="17"/>
      <c r="WSZ75" s="17"/>
      <c r="WTA75" s="17"/>
      <c r="WTB75" s="17"/>
      <c r="WTC75" s="17"/>
      <c r="WTD75" s="17"/>
      <c r="WTE75" s="17"/>
      <c r="WTF75" s="17"/>
      <c r="WTG75" s="17"/>
      <c r="WTH75" s="17"/>
      <c r="WTI75" s="17"/>
      <c r="WTJ75" s="17"/>
      <c r="WTK75" s="17"/>
      <c r="WTL75" s="17"/>
      <c r="WTM75" s="17"/>
      <c r="WTN75" s="17"/>
      <c r="WTO75" s="17"/>
      <c r="WTP75" s="17"/>
      <c r="WTQ75" s="17"/>
      <c r="WTR75" s="17"/>
      <c r="WTS75" s="17"/>
      <c r="WTT75" s="17"/>
      <c r="WTU75" s="17"/>
      <c r="WTV75" s="17"/>
      <c r="WTW75" s="17"/>
      <c r="WTX75" s="17"/>
      <c r="WTY75" s="17"/>
      <c r="WTZ75" s="17"/>
      <c r="WUA75" s="17"/>
      <c r="WUB75" s="17"/>
      <c r="WUC75" s="17"/>
      <c r="WUD75" s="17"/>
      <c r="WUE75" s="17"/>
      <c r="WUF75" s="17"/>
      <c r="WUG75" s="17"/>
      <c r="WUH75" s="17"/>
      <c r="WUI75" s="17"/>
      <c r="WUJ75" s="17"/>
      <c r="WUK75" s="17"/>
      <c r="WUL75" s="17"/>
      <c r="WUM75" s="17"/>
      <c r="WUN75" s="17"/>
      <c r="WUO75" s="17"/>
      <c r="WUP75" s="17"/>
      <c r="WUQ75" s="17"/>
      <c r="WUR75" s="17"/>
      <c r="WUS75" s="17"/>
      <c r="WUT75" s="17"/>
      <c r="WUU75" s="17"/>
      <c r="WUV75" s="17"/>
      <c r="WUW75" s="17"/>
      <c r="WUX75" s="17"/>
      <c r="WUY75" s="17"/>
      <c r="WUZ75" s="17"/>
      <c r="WVA75" s="17"/>
      <c r="WVB75" s="17"/>
      <c r="WVC75" s="17"/>
      <c r="WVD75" s="17"/>
      <c r="WVE75" s="17"/>
      <c r="WVF75" s="17"/>
      <c r="WVG75" s="17"/>
      <c r="WVH75" s="17"/>
      <c r="WVI75" s="17"/>
      <c r="WVJ75" s="17"/>
      <c r="WVK75" s="17"/>
      <c r="WVL75" s="17"/>
      <c r="WVM75" s="17"/>
      <c r="WVN75" s="17"/>
      <c r="WVO75" s="17"/>
      <c r="WVP75" s="17"/>
      <c r="WVQ75" s="17"/>
      <c r="WVR75" s="17"/>
      <c r="WVS75" s="17"/>
      <c r="WVT75" s="17"/>
      <c r="WVU75" s="17"/>
      <c r="WVV75" s="17"/>
      <c r="WVW75" s="17"/>
      <c r="WVX75" s="17"/>
      <c r="WVY75" s="17"/>
      <c r="WVZ75" s="17"/>
      <c r="WWA75" s="17"/>
      <c r="WWB75" s="17"/>
      <c r="WWC75" s="17"/>
      <c r="WWD75" s="17"/>
      <c r="WWE75" s="17"/>
      <c r="WWF75" s="17"/>
      <c r="WWG75" s="17"/>
      <c r="WWH75" s="17"/>
      <c r="WWI75" s="17"/>
      <c r="WWJ75" s="17"/>
      <c r="WWK75" s="17"/>
      <c r="WWL75" s="17"/>
      <c r="WWM75" s="17"/>
      <c r="WWN75" s="17"/>
      <c r="WWO75" s="17"/>
      <c r="WWP75" s="17"/>
      <c r="WWQ75" s="17"/>
      <c r="WWR75" s="17"/>
      <c r="WWS75" s="17"/>
      <c r="WWT75" s="17"/>
      <c r="WWU75" s="17"/>
      <c r="WWV75" s="17"/>
      <c r="WWW75" s="17"/>
      <c r="WWX75" s="17"/>
      <c r="WWY75" s="17"/>
      <c r="WWZ75" s="17"/>
      <c r="WXA75" s="17"/>
      <c r="WXB75" s="17"/>
      <c r="WXC75" s="17"/>
      <c r="WXD75" s="17"/>
      <c r="WXE75" s="17"/>
      <c r="WXF75" s="17"/>
      <c r="WXG75" s="17"/>
      <c r="WXH75" s="17"/>
      <c r="WXI75" s="17"/>
      <c r="WXJ75" s="17"/>
      <c r="WXK75" s="17"/>
      <c r="WXL75" s="17"/>
      <c r="WXM75" s="17"/>
      <c r="WXN75" s="17"/>
      <c r="WXO75" s="17"/>
      <c r="WXP75" s="17"/>
      <c r="WXQ75" s="17"/>
      <c r="WXR75" s="17"/>
      <c r="WXS75" s="17"/>
      <c r="WXT75" s="17"/>
      <c r="WXU75" s="17"/>
      <c r="WXV75" s="17"/>
      <c r="WXW75" s="17"/>
      <c r="WXX75" s="17"/>
      <c r="WXY75" s="17"/>
      <c r="WXZ75" s="17"/>
      <c r="WYA75" s="17"/>
      <c r="WYB75" s="17"/>
      <c r="WYC75" s="17"/>
      <c r="WYD75" s="17"/>
      <c r="WYE75" s="17"/>
      <c r="WYF75" s="17"/>
      <c r="WYG75" s="17"/>
      <c r="WYH75" s="17"/>
      <c r="WYI75" s="17"/>
      <c r="WYJ75" s="17"/>
      <c r="WYK75" s="17"/>
      <c r="WYL75" s="17"/>
      <c r="WYM75" s="17"/>
      <c r="WYN75" s="17"/>
      <c r="WYO75" s="17"/>
      <c r="WYP75" s="17"/>
      <c r="WYQ75" s="17"/>
      <c r="WYR75" s="17"/>
      <c r="WYS75" s="17"/>
      <c r="WYT75" s="17"/>
      <c r="WYU75" s="17"/>
      <c r="WYV75" s="17"/>
      <c r="WYW75" s="17"/>
      <c r="WYX75" s="17"/>
      <c r="WYY75" s="17"/>
      <c r="WYZ75" s="17"/>
      <c r="WZA75" s="17"/>
      <c r="WZB75" s="17"/>
      <c r="WZC75" s="17"/>
      <c r="WZD75" s="17"/>
      <c r="WZE75" s="17"/>
      <c r="WZF75" s="17"/>
      <c r="WZG75" s="17"/>
      <c r="WZH75" s="17"/>
      <c r="WZI75" s="17"/>
      <c r="WZJ75" s="17"/>
      <c r="WZK75" s="17"/>
      <c r="WZL75" s="17"/>
      <c r="WZM75" s="17"/>
      <c r="WZN75" s="17"/>
      <c r="WZO75" s="17"/>
      <c r="WZP75" s="17"/>
      <c r="WZQ75" s="17"/>
      <c r="WZR75" s="17"/>
      <c r="WZS75" s="17"/>
      <c r="WZT75" s="17"/>
      <c r="WZU75" s="17"/>
      <c r="WZV75" s="17"/>
      <c r="WZW75" s="17"/>
      <c r="WZX75" s="17"/>
      <c r="WZY75" s="17"/>
      <c r="WZZ75" s="17"/>
      <c r="XAA75" s="17"/>
      <c r="XAB75" s="17"/>
      <c r="XAC75" s="17"/>
      <c r="XAD75" s="17"/>
      <c r="XAE75" s="17"/>
      <c r="XAF75" s="17"/>
      <c r="XAG75" s="17"/>
      <c r="XAH75" s="17"/>
      <c r="XAI75" s="17"/>
      <c r="XAJ75" s="17"/>
      <c r="XAK75" s="17"/>
      <c r="XAL75" s="17"/>
      <c r="XAM75" s="17"/>
      <c r="XAN75" s="17"/>
      <c r="XAO75" s="17"/>
      <c r="XAP75" s="17"/>
      <c r="XAQ75" s="17"/>
      <c r="XAR75" s="17"/>
      <c r="XAS75" s="17"/>
      <c r="XAT75" s="17"/>
      <c r="XAU75" s="17"/>
      <c r="XAV75" s="17"/>
      <c r="XAW75" s="17"/>
      <c r="XAX75" s="17"/>
      <c r="XAY75" s="17"/>
      <c r="XAZ75" s="17"/>
      <c r="XBA75" s="17"/>
      <c r="XBB75" s="17"/>
      <c r="XBC75" s="17"/>
      <c r="XBD75" s="17"/>
      <c r="XBE75" s="17"/>
      <c r="XBF75" s="17"/>
      <c r="XBG75" s="17"/>
      <c r="XBH75" s="17"/>
      <c r="XBI75" s="17"/>
      <c r="XBJ75" s="17"/>
      <c r="XBK75" s="17"/>
      <c r="XBL75" s="17"/>
      <c r="XBM75" s="17"/>
      <c r="XBN75" s="17"/>
      <c r="XBO75" s="17"/>
      <c r="XBP75" s="17"/>
      <c r="XBQ75" s="17"/>
      <c r="XBR75" s="17"/>
      <c r="XBS75" s="17"/>
      <c r="XBT75" s="17"/>
      <c r="XBU75" s="17"/>
      <c r="XBV75" s="17"/>
      <c r="XBW75" s="17"/>
      <c r="XBX75" s="17"/>
      <c r="XBY75" s="17"/>
      <c r="XBZ75" s="17"/>
      <c r="XCA75" s="17"/>
      <c r="XCB75" s="17"/>
      <c r="XCC75" s="17"/>
      <c r="XCD75" s="17"/>
      <c r="XCE75" s="17"/>
      <c r="XCF75" s="17"/>
      <c r="XCG75" s="17"/>
      <c r="XCH75" s="17"/>
      <c r="XCI75" s="17"/>
      <c r="XCJ75" s="17"/>
      <c r="XCK75" s="17"/>
      <c r="XCL75" s="17"/>
      <c r="XCM75" s="17"/>
      <c r="XCN75" s="17"/>
      <c r="XCO75" s="17"/>
      <c r="XCP75" s="17"/>
      <c r="XCQ75" s="17"/>
      <c r="XCR75" s="17"/>
      <c r="XCS75" s="17"/>
      <c r="XCT75" s="17"/>
      <c r="XCU75" s="17"/>
      <c r="XCV75" s="17"/>
      <c r="XCW75" s="17"/>
      <c r="XCX75" s="17"/>
      <c r="XCY75" s="17"/>
      <c r="XCZ75" s="17"/>
      <c r="XDA75" s="17"/>
      <c r="XDB75" s="17"/>
      <c r="XDC75" s="17"/>
      <c r="XDD75" s="17"/>
      <c r="XDE75" s="17"/>
      <c r="XDF75" s="17"/>
      <c r="XDG75" s="17"/>
      <c r="XDH75" s="17"/>
      <c r="XDI75" s="17"/>
      <c r="XDJ75" s="17"/>
      <c r="XDK75" s="17"/>
      <c r="XDL75" s="17"/>
      <c r="XDM75" s="17"/>
      <c r="XDN75" s="17"/>
      <c r="XDO75" s="17"/>
      <c r="XDP75" s="17"/>
      <c r="XDQ75" s="17"/>
      <c r="XDR75" s="17"/>
      <c r="XDS75" s="17"/>
      <c r="XDT75" s="17"/>
      <c r="XDU75" s="17"/>
      <c r="XDV75" s="17"/>
      <c r="XDW75" s="17"/>
      <c r="XDX75" s="17"/>
      <c r="XDY75" s="17"/>
      <c r="XDZ75" s="17"/>
      <c r="XEA75" s="17"/>
      <c r="XEB75" s="17"/>
      <c r="XEC75" s="17"/>
      <c r="XED75" s="17"/>
      <c r="XEE75" s="17"/>
      <c r="XEF75" s="17"/>
      <c r="XEG75" s="17"/>
      <c r="XEH75" s="17"/>
      <c r="XEI75" s="17"/>
      <c r="XEJ75" s="17"/>
      <c r="XEK75" s="17"/>
      <c r="XEL75" s="17"/>
      <c r="XEM75" s="17"/>
      <c r="XEN75" s="17"/>
      <c r="XEO75" s="17"/>
      <c r="XEP75" s="17"/>
      <c r="XEQ75" s="17"/>
      <c r="XER75" s="17"/>
      <c r="XES75" s="17"/>
      <c r="XET75" s="17"/>
      <c r="XEU75" s="17"/>
      <c r="XEV75" s="17"/>
      <c r="XEW75" s="17"/>
      <c r="XEX75" s="17"/>
      <c r="XEY75" s="17"/>
      <c r="XEZ75" s="17"/>
      <c r="XFA75" s="17"/>
      <c r="XFB75" s="17"/>
      <c r="XFC75" s="17"/>
      <c r="XFD75" s="17"/>
    </row>
    <row r="76" spans="1:16384" x14ac:dyDescent="0.3">
      <c r="A76" s="26" t="s">
        <v>329</v>
      </c>
      <c r="B76" s="30">
        <v>867</v>
      </c>
      <c r="C76" s="51">
        <v>155000</v>
      </c>
      <c r="D76" s="49">
        <f t="shared" ref="D76" si="123">B76/C76</f>
        <v>5.5935483870967742E-3</v>
      </c>
      <c r="E76" s="51">
        <v>156000</v>
      </c>
      <c r="F76" s="51">
        <f t="shared" ref="F76" si="124">D76*E76</f>
        <v>872.5935483870968</v>
      </c>
      <c r="G76" s="51">
        <v>169000</v>
      </c>
      <c r="H76" s="51">
        <f t="shared" ref="H76" si="125">D76*G76</f>
        <v>945.30967741935478</v>
      </c>
    </row>
    <row r="77" spans="1:16384" x14ac:dyDescent="0.3">
      <c r="A77" s="26" t="s">
        <v>340</v>
      </c>
      <c r="B77" s="30">
        <v>2409</v>
      </c>
      <c r="C77" s="51">
        <v>155000</v>
      </c>
      <c r="D77" s="49">
        <f t="shared" ref="D77" si="126">B77/C77</f>
        <v>1.5541935483870967E-2</v>
      </c>
      <c r="E77" s="51">
        <v>156000</v>
      </c>
      <c r="F77" s="51">
        <f t="shared" ref="F77" si="127">D77*E77</f>
        <v>2424.5419354838709</v>
      </c>
      <c r="G77" s="51">
        <v>169000</v>
      </c>
      <c r="H77" s="51">
        <f t="shared" ref="H77" si="128">D77*G77</f>
        <v>2626.5870967741935</v>
      </c>
    </row>
    <row r="78" spans="1:16384" x14ac:dyDescent="0.3">
      <c r="A78" s="26" t="s">
        <v>341</v>
      </c>
      <c r="B78" s="30">
        <v>7500</v>
      </c>
      <c r="C78" s="51">
        <v>155000</v>
      </c>
      <c r="D78" s="49">
        <f t="shared" ref="D78" si="129">B78/C78</f>
        <v>4.8387096774193547E-2</v>
      </c>
      <c r="E78" s="51">
        <v>156000</v>
      </c>
      <c r="F78" s="51">
        <f t="shared" ref="F78" si="130">D78*E78</f>
        <v>7548.3870967741932</v>
      </c>
      <c r="G78" s="51">
        <v>169000</v>
      </c>
      <c r="H78" s="51">
        <f t="shared" ref="H78" si="131">D78*G78</f>
        <v>8177.4193548387093</v>
      </c>
    </row>
    <row r="79" spans="1:16384" x14ac:dyDescent="0.3">
      <c r="A79" s="26" t="s">
        <v>330</v>
      </c>
      <c r="B79" s="30">
        <v>3125</v>
      </c>
      <c r="C79" s="51">
        <v>155000</v>
      </c>
      <c r="D79" s="49">
        <f t="shared" ref="D79" si="132">B79/C79</f>
        <v>2.0161290322580645E-2</v>
      </c>
      <c r="E79" s="51">
        <v>156000</v>
      </c>
      <c r="F79" s="51">
        <f t="shared" ref="F79" si="133">D79*E79</f>
        <v>3145.1612903225805</v>
      </c>
      <c r="G79" s="51">
        <v>169000</v>
      </c>
      <c r="H79" s="51">
        <f t="shared" ref="H79" si="134">D79*G79</f>
        <v>3407.2580645161288</v>
      </c>
    </row>
    <row r="80" spans="1:16384" x14ac:dyDescent="0.3">
      <c r="A80" s="26" t="s">
        <v>314</v>
      </c>
      <c r="B80" s="30">
        <v>4678</v>
      </c>
      <c r="C80" s="51">
        <v>123000</v>
      </c>
      <c r="D80" s="49">
        <f t="shared" si="117"/>
        <v>3.8032520325203253E-2</v>
      </c>
      <c r="E80" s="51">
        <v>22350</v>
      </c>
      <c r="F80" s="51">
        <f t="shared" si="118"/>
        <v>850.02682926829266</v>
      </c>
      <c r="G80" s="51">
        <v>9150</v>
      </c>
      <c r="H80" s="51">
        <f t="shared" si="119"/>
        <v>347.99756097560976</v>
      </c>
    </row>
    <row r="81" spans="1:8" x14ac:dyDescent="0.3">
      <c r="A81" s="41" t="s">
        <v>274</v>
      </c>
      <c r="B81" s="30">
        <v>26881</v>
      </c>
      <c r="C81" s="51">
        <v>123000</v>
      </c>
      <c r="D81" s="48">
        <f t="shared" ref="D81" si="135">B81/C81</f>
        <v>0.21854471544715448</v>
      </c>
      <c r="E81" s="51">
        <v>22350</v>
      </c>
      <c r="F81" s="51">
        <f t="shared" ref="F81" si="136">D81*E81</f>
        <v>4884.4743902439022</v>
      </c>
      <c r="G81" s="51">
        <v>9150</v>
      </c>
      <c r="H81" s="51">
        <f t="shared" ref="H81" si="137">D81*G81</f>
        <v>1999.6841463414635</v>
      </c>
    </row>
    <row r="82" spans="1:8" x14ac:dyDescent="0.3">
      <c r="A82" s="41" t="s">
        <v>339</v>
      </c>
      <c r="B82" s="30">
        <v>11604</v>
      </c>
      <c r="C82" s="51">
        <v>123000</v>
      </c>
      <c r="D82" s="48">
        <f t="shared" ref="D82" si="138">B82/C82</f>
        <v>9.4341463414634147E-2</v>
      </c>
      <c r="E82" s="51">
        <v>22350</v>
      </c>
      <c r="F82" s="51">
        <f t="shared" ref="F82" si="139">D82*E82</f>
        <v>2108.5317073170731</v>
      </c>
      <c r="G82" s="51">
        <v>9150</v>
      </c>
      <c r="H82" s="51">
        <f t="shared" ref="H82" si="140">D82*G82</f>
        <v>863.22439024390246</v>
      </c>
    </row>
    <row r="83" spans="1:8" x14ac:dyDescent="0.3">
      <c r="A83" s="41" t="s">
        <v>370</v>
      </c>
      <c r="B83" s="30">
        <v>5253</v>
      </c>
      <c r="C83" s="51">
        <v>123000</v>
      </c>
      <c r="D83" s="48">
        <f t="shared" ref="D83" si="141">B83/C83</f>
        <v>4.2707317073170735E-2</v>
      </c>
      <c r="E83" s="51">
        <v>22350</v>
      </c>
      <c r="F83" s="51">
        <f t="shared" ref="F83" si="142">D83*E83</f>
        <v>954.50853658536596</v>
      </c>
      <c r="G83" s="51">
        <v>9150</v>
      </c>
      <c r="H83" s="51">
        <f t="shared" ref="H83" si="143">D83*G83</f>
        <v>390.77195121951223</v>
      </c>
    </row>
    <row r="84" spans="1:8" x14ac:dyDescent="0.3">
      <c r="A84" s="41" t="s">
        <v>371</v>
      </c>
      <c r="B84" s="30">
        <v>5666</v>
      </c>
      <c r="C84" s="51">
        <v>123000</v>
      </c>
      <c r="D84" s="48">
        <f t="shared" ref="D84" si="144">B84/C84</f>
        <v>4.6065040650406501E-2</v>
      </c>
      <c r="E84" s="51">
        <v>22350</v>
      </c>
      <c r="F84" s="51">
        <f t="shared" ref="F84" si="145">D84*E84</f>
        <v>1029.5536585365853</v>
      </c>
      <c r="G84" s="51">
        <v>9150</v>
      </c>
      <c r="H84" s="51">
        <f t="shared" ref="H84" si="146">D84*G84</f>
        <v>421.49512195121946</v>
      </c>
    </row>
    <row r="85" spans="1:8" x14ac:dyDescent="0.3">
      <c r="A85" s="42"/>
    </row>
    <row r="86" spans="1:8" x14ac:dyDescent="0.3">
      <c r="A86" s="42"/>
    </row>
    <row r="87" spans="1:8" x14ac:dyDescent="0.3">
      <c r="A87" s="42"/>
    </row>
    <row r="88" spans="1:8" x14ac:dyDescent="0.3">
      <c r="A88" s="42"/>
    </row>
    <row r="89" spans="1:8" x14ac:dyDescent="0.3">
      <c r="A89" s="42"/>
    </row>
    <row r="90" spans="1:8" x14ac:dyDescent="0.3">
      <c r="A90" s="42"/>
    </row>
    <row r="91" spans="1:8" x14ac:dyDescent="0.3">
      <c r="A91" s="42"/>
    </row>
    <row r="92" spans="1:8" x14ac:dyDescent="0.3">
      <c r="A92" s="42"/>
    </row>
    <row r="93" spans="1:8" x14ac:dyDescent="0.3">
      <c r="A93" s="42"/>
    </row>
    <row r="94" spans="1:8" x14ac:dyDescent="0.3">
      <c r="A94" s="42"/>
    </row>
    <row r="95" spans="1:8" x14ac:dyDescent="0.3">
      <c r="A95" s="42"/>
    </row>
    <row r="96" spans="1:8" x14ac:dyDescent="0.3">
      <c r="A96" s="42"/>
    </row>
    <row r="97" spans="1:1" x14ac:dyDescent="0.3">
      <c r="A97" s="42"/>
    </row>
    <row r="98" spans="1:1" x14ac:dyDescent="0.3">
      <c r="A98" s="42"/>
    </row>
    <row r="99" spans="1:1" x14ac:dyDescent="0.3">
      <c r="A99" s="42"/>
    </row>
    <row r="100" spans="1:1" x14ac:dyDescent="0.3">
      <c r="A100" s="42"/>
    </row>
    <row r="101" spans="1:1" x14ac:dyDescent="0.3">
      <c r="A101" s="42"/>
    </row>
    <row r="102" spans="1:1" x14ac:dyDescent="0.3">
      <c r="A102" s="42"/>
    </row>
    <row r="103" spans="1:1" x14ac:dyDescent="0.3">
      <c r="A103" s="42"/>
    </row>
    <row r="104" spans="1:1" x14ac:dyDescent="0.3">
      <c r="A104" s="42"/>
    </row>
    <row r="105" spans="1:1" x14ac:dyDescent="0.3">
      <c r="A105" s="42"/>
    </row>
    <row r="106" spans="1:1" x14ac:dyDescent="0.3">
      <c r="A106" s="42"/>
    </row>
    <row r="107" spans="1:1" x14ac:dyDescent="0.3">
      <c r="A107" s="42"/>
    </row>
    <row r="108" spans="1:1" x14ac:dyDescent="0.3">
      <c r="A108" s="42"/>
    </row>
    <row r="109" spans="1:1" x14ac:dyDescent="0.3">
      <c r="A109" s="42"/>
    </row>
    <row r="110" spans="1:1" x14ac:dyDescent="0.3">
      <c r="A110" s="42"/>
    </row>
    <row r="111" spans="1:1" x14ac:dyDescent="0.3">
      <c r="A111" s="42"/>
    </row>
    <row r="112" spans="1:1" x14ac:dyDescent="0.3">
      <c r="A112" s="42"/>
    </row>
    <row r="113" spans="1:1" x14ac:dyDescent="0.3">
      <c r="A113" s="42"/>
    </row>
    <row r="114" spans="1:1" x14ac:dyDescent="0.3">
      <c r="A114" s="42"/>
    </row>
    <row r="115" spans="1:1" x14ac:dyDescent="0.3">
      <c r="A115" s="42"/>
    </row>
    <row r="116" spans="1:1" x14ac:dyDescent="0.3">
      <c r="A116" s="42"/>
    </row>
    <row r="117" spans="1:1" x14ac:dyDescent="0.3">
      <c r="A117" s="42"/>
    </row>
    <row r="118" spans="1:1" x14ac:dyDescent="0.3">
      <c r="A118" s="42"/>
    </row>
    <row r="119" spans="1:1" x14ac:dyDescent="0.3">
      <c r="A119" s="42"/>
    </row>
    <row r="120" spans="1:1" x14ac:dyDescent="0.3">
      <c r="A120" s="42"/>
    </row>
    <row r="121" spans="1:1" x14ac:dyDescent="0.3">
      <c r="A121" s="42"/>
    </row>
    <row r="122" spans="1:1" x14ac:dyDescent="0.3">
      <c r="A122" s="42"/>
    </row>
    <row r="123" spans="1:1" x14ac:dyDescent="0.3">
      <c r="A123" s="42"/>
    </row>
    <row r="124" spans="1:1" x14ac:dyDescent="0.3">
      <c r="A124" s="42"/>
    </row>
    <row r="125" spans="1:1" x14ac:dyDescent="0.3">
      <c r="A125" s="42"/>
    </row>
    <row r="126" spans="1:1" x14ac:dyDescent="0.3">
      <c r="A126" s="42"/>
    </row>
    <row r="127" spans="1:1" x14ac:dyDescent="0.3">
      <c r="A127" s="42"/>
    </row>
    <row r="128" spans="1:1" x14ac:dyDescent="0.3">
      <c r="A128" s="42"/>
    </row>
    <row r="129" spans="1:1" x14ac:dyDescent="0.3">
      <c r="A129" s="42"/>
    </row>
    <row r="130" spans="1:1" x14ac:dyDescent="0.3">
      <c r="A130" s="42"/>
    </row>
    <row r="131" spans="1:1" x14ac:dyDescent="0.3">
      <c r="A131" s="42"/>
    </row>
    <row r="132" spans="1:1" x14ac:dyDescent="0.3">
      <c r="A132" s="42"/>
    </row>
    <row r="133" spans="1:1" x14ac:dyDescent="0.3">
      <c r="A133" s="42"/>
    </row>
    <row r="134" spans="1:1" x14ac:dyDescent="0.3">
      <c r="A134" s="42"/>
    </row>
    <row r="135" spans="1:1" x14ac:dyDescent="0.3">
      <c r="A135" s="42"/>
    </row>
    <row r="136" spans="1:1" x14ac:dyDescent="0.3">
      <c r="A136" s="42"/>
    </row>
    <row r="137" spans="1:1" x14ac:dyDescent="0.3">
      <c r="A137" s="42"/>
    </row>
    <row r="138" spans="1:1" x14ac:dyDescent="0.3">
      <c r="A138" s="42"/>
    </row>
    <row r="139" spans="1:1" x14ac:dyDescent="0.3">
      <c r="A139" s="42"/>
    </row>
    <row r="140" spans="1:1" x14ac:dyDescent="0.3">
      <c r="A140" s="42"/>
    </row>
    <row r="141" spans="1:1" x14ac:dyDescent="0.3">
      <c r="A141" s="42"/>
    </row>
    <row r="142" spans="1:1" x14ac:dyDescent="0.3">
      <c r="A142" s="42"/>
    </row>
    <row r="143" spans="1:1" x14ac:dyDescent="0.3">
      <c r="A143" s="42"/>
    </row>
    <row r="144" spans="1:1" x14ac:dyDescent="0.3">
      <c r="A144" s="42"/>
    </row>
    <row r="145" spans="1:1" x14ac:dyDescent="0.3">
      <c r="A145" s="42"/>
    </row>
    <row r="146" spans="1:1" x14ac:dyDescent="0.3">
      <c r="A146" s="42"/>
    </row>
    <row r="147" spans="1:1" x14ac:dyDescent="0.3">
      <c r="A147" s="42"/>
    </row>
    <row r="148" spans="1:1" x14ac:dyDescent="0.3">
      <c r="A148" s="42"/>
    </row>
    <row r="149" spans="1:1" x14ac:dyDescent="0.3">
      <c r="A149" s="42"/>
    </row>
    <row r="150" spans="1:1" x14ac:dyDescent="0.3">
      <c r="A150" s="42"/>
    </row>
    <row r="151" spans="1:1" x14ac:dyDescent="0.3">
      <c r="A151" s="42"/>
    </row>
    <row r="152" spans="1:1" x14ac:dyDescent="0.3">
      <c r="A152" s="42"/>
    </row>
    <row r="153" spans="1:1" x14ac:dyDescent="0.3">
      <c r="A153" s="42"/>
    </row>
    <row r="154" spans="1:1" x14ac:dyDescent="0.3">
      <c r="A154" s="42"/>
    </row>
    <row r="155" spans="1:1" x14ac:dyDescent="0.3">
      <c r="A155" s="42"/>
    </row>
    <row r="156" spans="1:1" x14ac:dyDescent="0.3">
      <c r="A156" s="42"/>
    </row>
    <row r="157" spans="1:1" x14ac:dyDescent="0.3">
      <c r="A157" s="42"/>
    </row>
    <row r="158" spans="1:1" x14ac:dyDescent="0.3">
      <c r="A158" s="42"/>
    </row>
  </sheetData>
  <conditionalFormatting sqref="A159:A1048576 A1:A5 A24:A74 A76:A79">
    <cfRule type="dataBar" priority="5">
      <dataBar showValue="0">
        <cfvo type="min"/>
        <cfvo type="max"/>
        <color rgb="FF638EC6"/>
      </dataBar>
    </cfRule>
  </conditionalFormatting>
  <conditionalFormatting sqref="A6:A18">
    <cfRule type="dataBar" priority="3">
      <dataBar showValue="0">
        <cfvo type="min"/>
        <cfvo type="max"/>
        <color rgb="FF638EC6"/>
      </dataBar>
    </cfRule>
  </conditionalFormatting>
  <conditionalFormatting sqref="A19:A23">
    <cfRule type="dataBar" priority="1">
      <dataBar showValue="0">
        <cfvo type="min"/>
        <cfvo type="max"/>
        <color rgb="FF638EC6"/>
      </dataBar>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workbookViewId="0">
      <pane ySplit="1" topLeftCell="A2" activePane="bottomLeft" state="frozen"/>
      <selection pane="bottomLeft" activeCell="B5" sqref="B5"/>
    </sheetView>
  </sheetViews>
  <sheetFormatPr defaultRowHeight="14.4" x14ac:dyDescent="0.3"/>
  <cols>
    <col min="1" max="1" width="33.88671875" style="44" customWidth="1"/>
    <col min="2" max="2" width="12.109375" customWidth="1"/>
    <col min="3" max="3" width="11.33203125" customWidth="1"/>
    <col min="4" max="5" width="10.6640625" customWidth="1"/>
    <col min="6" max="6" width="11.88671875" customWidth="1"/>
    <col min="7" max="7" width="19.77734375" customWidth="1"/>
    <col min="8" max="8" width="14" customWidth="1"/>
    <col min="9" max="9" width="30.77734375" customWidth="1"/>
  </cols>
  <sheetData>
    <row r="1" spans="1:9" s="62" customFormat="1" ht="57.6" x14ac:dyDescent="0.3">
      <c r="A1" s="61" t="s">
        <v>387</v>
      </c>
      <c r="B1" s="81" t="s">
        <v>388</v>
      </c>
      <c r="C1" s="81" t="s">
        <v>389</v>
      </c>
      <c r="D1" s="78" t="s">
        <v>390</v>
      </c>
      <c r="E1" s="78" t="s">
        <v>349</v>
      </c>
      <c r="F1" s="78" t="s">
        <v>391</v>
      </c>
      <c r="G1" s="78" t="s">
        <v>392</v>
      </c>
      <c r="H1" s="82" t="s">
        <v>350</v>
      </c>
      <c r="I1" s="82" t="s">
        <v>393</v>
      </c>
    </row>
    <row r="2" spans="1:9" s="55" customFormat="1" ht="18" x14ac:dyDescent="0.3">
      <c r="A2" s="79" t="s">
        <v>0</v>
      </c>
      <c r="B2" s="57"/>
      <c r="C2" s="57"/>
      <c r="D2" s="58"/>
      <c r="E2" s="58"/>
      <c r="F2" s="58"/>
      <c r="G2" s="58"/>
      <c r="H2" s="59"/>
      <c r="I2" s="59"/>
    </row>
    <row r="3" spans="1:9" ht="18" x14ac:dyDescent="0.35">
      <c r="A3" s="60" t="s">
        <v>281</v>
      </c>
      <c r="B3" s="83">
        <v>4550338.8223700002</v>
      </c>
      <c r="C3" s="83">
        <v>4202045.46777</v>
      </c>
      <c r="D3" s="51">
        <v>348293.3546000002</v>
      </c>
      <c r="E3" s="51">
        <v>3640</v>
      </c>
      <c r="F3" s="51">
        <f>E3*4046.8568</f>
        <v>14730558.752</v>
      </c>
      <c r="G3" s="56">
        <f>C3/F3</f>
        <v>0.28526042620070191</v>
      </c>
      <c r="H3" s="51">
        <v>27985</v>
      </c>
      <c r="I3" s="51">
        <f>G3*H3</f>
        <v>7983.0130272266433</v>
      </c>
    </row>
    <row r="4" spans="1:9" ht="18" x14ac:dyDescent="0.35">
      <c r="A4" s="60" t="s">
        <v>55</v>
      </c>
      <c r="B4" s="83">
        <v>944693.31169100001</v>
      </c>
      <c r="C4" s="83">
        <v>859695.20990100002</v>
      </c>
      <c r="D4" s="51">
        <v>84998.101789999986</v>
      </c>
      <c r="E4" s="51">
        <v>630</v>
      </c>
      <c r="F4" s="51">
        <f>E4*4046.8568</f>
        <v>2549519.784</v>
      </c>
      <c r="G4" s="56"/>
      <c r="H4" s="51"/>
      <c r="I4" s="51"/>
    </row>
    <row r="5" spans="1:9" ht="18" x14ac:dyDescent="0.35">
      <c r="A5" s="60" t="s">
        <v>334</v>
      </c>
      <c r="B5" s="83">
        <v>2058621.27939</v>
      </c>
      <c r="C5" s="83">
        <v>1997321.11852</v>
      </c>
      <c r="D5" s="51">
        <v>61300.160870000022</v>
      </c>
      <c r="E5" s="51">
        <v>3020</v>
      </c>
      <c r="F5" s="51">
        <f>E5*4046.8568</f>
        <v>12221507.536</v>
      </c>
      <c r="G5" s="56">
        <f>C5/F5</f>
        <v>0.16342673869296709</v>
      </c>
      <c r="H5" s="51">
        <v>3365</v>
      </c>
      <c r="I5" s="51">
        <f>G5*H5</f>
        <v>549.9309757018342</v>
      </c>
    </row>
    <row r="6" spans="1:9" ht="18" x14ac:dyDescent="0.35">
      <c r="A6" s="60" t="s">
        <v>65</v>
      </c>
      <c r="B6" s="83">
        <v>4531034.7951400001</v>
      </c>
      <c r="C6" s="83">
        <v>4487850.1812800001</v>
      </c>
      <c r="D6" s="51">
        <v>43184.613859999925</v>
      </c>
      <c r="E6" s="51">
        <v>1090</v>
      </c>
      <c r="F6" s="51">
        <f>E6*4046.8568</f>
        <v>4411073.9120000005</v>
      </c>
      <c r="G6" s="56"/>
      <c r="H6" s="51"/>
      <c r="I6" s="51"/>
    </row>
    <row r="7" spans="1:9" ht="18" x14ac:dyDescent="0.35">
      <c r="A7" s="60" t="s">
        <v>331</v>
      </c>
      <c r="B7" s="83">
        <v>3325057.2592699998</v>
      </c>
      <c r="C7" s="83">
        <v>3325057.2592699998</v>
      </c>
      <c r="D7" s="51"/>
      <c r="E7" s="51">
        <v>1060</v>
      </c>
      <c r="F7" s="51">
        <f>E7*4046.8568</f>
        <v>4289668.2079999996</v>
      </c>
      <c r="G7" s="56">
        <f>(C7+C8)/F7</f>
        <v>0.91793957541552607</v>
      </c>
      <c r="H7" s="51">
        <v>17548</v>
      </c>
      <c r="I7" s="51">
        <f>G7*H7</f>
        <v>16108.003669391652</v>
      </c>
    </row>
    <row r="8" spans="1:9" ht="18" x14ac:dyDescent="0.35">
      <c r="A8" s="60" t="s">
        <v>332</v>
      </c>
      <c r="B8" s="83">
        <v>612598.95425499999</v>
      </c>
      <c r="C8" s="83">
        <v>612598.95425499999</v>
      </c>
      <c r="D8" s="51"/>
      <c r="E8" s="51"/>
      <c r="F8" s="51"/>
      <c r="G8" s="56"/>
      <c r="H8" s="51"/>
      <c r="I8" s="51"/>
    </row>
    <row r="9" spans="1:9" ht="18" x14ac:dyDescent="0.35">
      <c r="A9" s="60" t="s">
        <v>351</v>
      </c>
      <c r="B9" s="83">
        <v>335037.00031500001</v>
      </c>
      <c r="C9" s="83">
        <v>335037.00031500001</v>
      </c>
      <c r="D9" s="51"/>
      <c r="E9" s="51">
        <v>2030</v>
      </c>
      <c r="F9" s="51">
        <f t="shared" ref="F9:F23" si="0">E9*4046.8568</f>
        <v>8215119.3040000005</v>
      </c>
      <c r="G9" s="56">
        <f t="shared" ref="G9:G22" si="1">C9/F9</f>
        <v>4.0782974405723857E-2</v>
      </c>
      <c r="H9" s="51">
        <v>14339</v>
      </c>
      <c r="I9" s="51">
        <f t="shared" ref="I9:I22" si="2">G9*H9</f>
        <v>584.78707000367433</v>
      </c>
    </row>
    <row r="10" spans="1:9" ht="18" x14ac:dyDescent="0.35">
      <c r="A10" s="60" t="s">
        <v>333</v>
      </c>
      <c r="B10" s="83">
        <v>3432336.3890300002</v>
      </c>
      <c r="C10" s="83">
        <v>3432336.3890300002</v>
      </c>
      <c r="D10" s="51"/>
      <c r="E10" s="51">
        <v>4570</v>
      </c>
      <c r="F10" s="51">
        <f t="shared" si="0"/>
        <v>18494135.576000001</v>
      </c>
      <c r="G10" s="56">
        <f t="shared" si="1"/>
        <v>0.18559052813931853</v>
      </c>
      <c r="H10" s="51">
        <v>7059</v>
      </c>
      <c r="I10" s="51">
        <f t="shared" si="2"/>
        <v>1310.0835381354495</v>
      </c>
    </row>
    <row r="11" spans="1:9" ht="18" x14ac:dyDescent="0.35">
      <c r="A11" s="60" t="s">
        <v>335</v>
      </c>
      <c r="B11" s="83">
        <v>2093301</v>
      </c>
      <c r="C11" s="83">
        <v>2093301</v>
      </c>
      <c r="D11" s="51"/>
      <c r="E11" s="51">
        <v>2600</v>
      </c>
      <c r="F11" s="51">
        <f t="shared" si="0"/>
        <v>10521827.68</v>
      </c>
      <c r="G11" s="56">
        <f t="shared" si="1"/>
        <v>0.19894842071772079</v>
      </c>
      <c r="H11" s="51">
        <v>31779</v>
      </c>
      <c r="I11" s="51">
        <f t="shared" si="2"/>
        <v>6322.3818619884487</v>
      </c>
    </row>
    <row r="12" spans="1:9" ht="18" x14ac:dyDescent="0.35">
      <c r="A12" s="60" t="s">
        <v>336</v>
      </c>
      <c r="B12" s="83">
        <v>3607113.3575599999</v>
      </c>
      <c r="C12" s="83">
        <v>3607113.3575599999</v>
      </c>
      <c r="D12" s="51"/>
      <c r="E12" s="51">
        <v>1490</v>
      </c>
      <c r="F12" s="51">
        <f t="shared" si="0"/>
        <v>6029816.6320000002</v>
      </c>
      <c r="G12" s="56">
        <f t="shared" si="1"/>
        <v>0.59821277788402238</v>
      </c>
      <c r="H12" s="51">
        <v>63982</v>
      </c>
      <c r="I12" s="51">
        <f t="shared" si="2"/>
        <v>38274.849954575518</v>
      </c>
    </row>
    <row r="13" spans="1:9" ht="18" x14ac:dyDescent="0.35">
      <c r="A13" s="60" t="s">
        <v>337</v>
      </c>
      <c r="B13" s="83">
        <v>338945.11905600003</v>
      </c>
      <c r="C13" s="83">
        <v>338945.11905600003</v>
      </c>
      <c r="D13" s="51"/>
      <c r="E13" s="51">
        <v>1120</v>
      </c>
      <c r="F13" s="51">
        <f t="shared" si="0"/>
        <v>4532479.6160000004</v>
      </c>
      <c r="G13" s="56">
        <f t="shared" si="1"/>
        <v>7.4781388505200941E-2</v>
      </c>
      <c r="H13" s="51">
        <v>1881</v>
      </c>
      <c r="I13" s="51">
        <f t="shared" si="2"/>
        <v>140.66379177828296</v>
      </c>
    </row>
    <row r="14" spans="1:9" ht="18" x14ac:dyDescent="0.35">
      <c r="A14" s="60" t="s">
        <v>92</v>
      </c>
      <c r="B14" s="83">
        <v>335979.81744499999</v>
      </c>
      <c r="C14" s="83">
        <v>335979.81744499999</v>
      </c>
      <c r="D14" s="51"/>
      <c r="E14" s="51">
        <v>3660</v>
      </c>
      <c r="F14" s="51">
        <f t="shared" si="0"/>
        <v>14811495.888</v>
      </c>
      <c r="G14" s="56">
        <f t="shared" si="1"/>
        <v>2.2683719455858918E-2</v>
      </c>
      <c r="H14" s="51">
        <v>2292</v>
      </c>
      <c r="I14" s="51">
        <f t="shared" si="2"/>
        <v>51.99108499282864</v>
      </c>
    </row>
    <row r="15" spans="1:9" ht="18" x14ac:dyDescent="0.35">
      <c r="A15" s="60" t="s">
        <v>339</v>
      </c>
      <c r="B15" s="83">
        <v>1868511.8547400001</v>
      </c>
      <c r="C15" s="83">
        <v>1868511.8547400001</v>
      </c>
      <c r="D15" s="51"/>
      <c r="E15" s="51">
        <v>780</v>
      </c>
      <c r="F15" s="51">
        <f t="shared" si="0"/>
        <v>3156548.304</v>
      </c>
      <c r="G15" s="56">
        <f t="shared" si="1"/>
        <v>0.59194780969206418</v>
      </c>
      <c r="H15" s="51">
        <v>11604</v>
      </c>
      <c r="I15" s="51">
        <f t="shared" si="2"/>
        <v>6868.9623836667124</v>
      </c>
    </row>
    <row r="16" spans="1:9" ht="18" x14ac:dyDescent="0.35">
      <c r="A16" s="60" t="s">
        <v>48</v>
      </c>
      <c r="B16" s="83">
        <v>939817</v>
      </c>
      <c r="C16" s="83">
        <v>939817</v>
      </c>
      <c r="D16" s="51"/>
      <c r="E16" s="51">
        <v>320</v>
      </c>
      <c r="F16" s="51">
        <f t="shared" si="0"/>
        <v>1294994.176</v>
      </c>
      <c r="G16" s="56">
        <f t="shared" si="1"/>
        <v>0.72573067695402516</v>
      </c>
      <c r="H16" s="51">
        <v>23396</v>
      </c>
      <c r="I16" s="51">
        <f t="shared" si="2"/>
        <v>16979.194918016372</v>
      </c>
    </row>
    <row r="17" spans="1:9" ht="18" x14ac:dyDescent="0.35">
      <c r="A17" s="60" t="s">
        <v>137</v>
      </c>
      <c r="B17" s="83">
        <v>7223.8891792200002</v>
      </c>
      <c r="C17" s="83">
        <v>7223.8891792699997</v>
      </c>
      <c r="D17" s="51"/>
      <c r="E17" s="51">
        <v>3050</v>
      </c>
      <c r="F17" s="51">
        <f t="shared" si="0"/>
        <v>12342913.24</v>
      </c>
      <c r="G17" s="56">
        <f t="shared" si="1"/>
        <v>5.8526613926600029E-4</v>
      </c>
      <c r="H17" s="51">
        <v>10222</v>
      </c>
      <c r="I17" s="51">
        <f t="shared" si="2"/>
        <v>5.9825904755770551</v>
      </c>
    </row>
    <row r="18" spans="1:9" ht="18" x14ac:dyDescent="0.35">
      <c r="A18" s="60" t="s">
        <v>274</v>
      </c>
      <c r="B18" s="83">
        <v>910707.05934499996</v>
      </c>
      <c r="C18" s="83">
        <v>910707.05934499996</v>
      </c>
      <c r="D18" s="51"/>
      <c r="E18" s="51">
        <v>240</v>
      </c>
      <c r="F18" s="51">
        <f t="shared" si="0"/>
        <v>971245.63199999998</v>
      </c>
      <c r="G18" s="56">
        <f t="shared" si="1"/>
        <v>0.93766914294344028</v>
      </c>
      <c r="H18" s="51">
        <v>26881</v>
      </c>
      <c r="I18" s="51">
        <f t="shared" si="2"/>
        <v>25205.484231462618</v>
      </c>
    </row>
    <row r="19" spans="1:9" ht="18" x14ac:dyDescent="0.35">
      <c r="A19" s="60" t="s">
        <v>50</v>
      </c>
      <c r="B19" s="83">
        <v>872877.362739</v>
      </c>
      <c r="C19" s="83">
        <v>872877.36274000001</v>
      </c>
      <c r="D19" s="51"/>
      <c r="E19" s="51">
        <v>620</v>
      </c>
      <c r="F19" s="51">
        <f t="shared" si="0"/>
        <v>2509051.216</v>
      </c>
      <c r="G19" s="56">
        <f t="shared" si="1"/>
        <v>0.34789140898110704</v>
      </c>
      <c r="H19" s="51">
        <v>34706</v>
      </c>
      <c r="I19" s="51">
        <f t="shared" si="2"/>
        <v>12073.919240098301</v>
      </c>
    </row>
    <row r="20" spans="1:9" ht="18" x14ac:dyDescent="0.35">
      <c r="A20" s="60" t="s">
        <v>286</v>
      </c>
      <c r="B20" s="83">
        <v>1758472.72015</v>
      </c>
      <c r="C20" s="83">
        <v>1758472.72015</v>
      </c>
      <c r="D20" s="51"/>
      <c r="E20" s="51">
        <v>760</v>
      </c>
      <c r="F20" s="51">
        <f t="shared" si="0"/>
        <v>3075611.1680000001</v>
      </c>
      <c r="G20" s="56">
        <f t="shared" si="1"/>
        <v>0.57174741022074471</v>
      </c>
      <c r="H20" s="51">
        <v>22310</v>
      </c>
      <c r="I20" s="51">
        <f t="shared" si="2"/>
        <v>12755.684722024815</v>
      </c>
    </row>
    <row r="21" spans="1:9" ht="18" x14ac:dyDescent="0.35">
      <c r="A21" s="60" t="s">
        <v>345</v>
      </c>
      <c r="B21" s="83">
        <v>1406913.7647500001</v>
      </c>
      <c r="C21" s="83">
        <v>1406913.7647500001</v>
      </c>
      <c r="D21" s="51"/>
      <c r="E21" s="51">
        <v>4630</v>
      </c>
      <c r="F21" s="51">
        <f t="shared" si="0"/>
        <v>18736946.984000001</v>
      </c>
      <c r="G21" s="56">
        <f t="shared" si="1"/>
        <v>7.5087673885793821E-2</v>
      </c>
      <c r="H21" s="51">
        <v>1614</v>
      </c>
      <c r="I21" s="51">
        <f t="shared" si="2"/>
        <v>121.19150565167122</v>
      </c>
    </row>
    <row r="22" spans="1:9" ht="18" x14ac:dyDescent="0.35">
      <c r="A22" s="60" t="s">
        <v>346</v>
      </c>
      <c r="B22" s="83">
        <v>231035.048602</v>
      </c>
      <c r="C22" s="83">
        <v>231035.048602</v>
      </c>
      <c r="D22" s="51"/>
      <c r="E22" s="51">
        <v>630</v>
      </c>
      <c r="F22" s="51">
        <f t="shared" si="0"/>
        <v>2549519.784</v>
      </c>
      <c r="G22" s="56">
        <f t="shared" si="1"/>
        <v>9.0619045222517874E-2</v>
      </c>
      <c r="H22" s="51">
        <v>2101</v>
      </c>
      <c r="I22" s="51">
        <f t="shared" si="2"/>
        <v>190.39061401251004</v>
      </c>
    </row>
    <row r="23" spans="1:9" ht="18" x14ac:dyDescent="0.35">
      <c r="A23" s="60" t="s">
        <v>49</v>
      </c>
      <c r="B23" s="83"/>
      <c r="C23" s="83"/>
      <c r="D23" s="51"/>
      <c r="E23" s="51">
        <v>3300</v>
      </c>
      <c r="F23" s="51">
        <f t="shared" si="0"/>
        <v>13354627.439999999</v>
      </c>
      <c r="G23" s="56"/>
      <c r="H23" s="48"/>
      <c r="I23" s="48"/>
    </row>
    <row r="24" spans="1:9" ht="18" x14ac:dyDescent="0.35">
      <c r="A24" s="80"/>
      <c r="B24" s="6"/>
      <c r="C24" s="6"/>
      <c r="D24" s="6"/>
      <c r="E24" s="6"/>
      <c r="F24" s="6"/>
    </row>
    <row r="25" spans="1:9" ht="18" x14ac:dyDescent="0.35">
      <c r="A25" s="80"/>
    </row>
    <row r="26" spans="1:9" ht="18" x14ac:dyDescent="0.35">
      <c r="A26" s="80"/>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16" sqref="C16"/>
    </sheetView>
  </sheetViews>
  <sheetFormatPr defaultRowHeight="14.4" x14ac:dyDescent="0.3"/>
  <cols>
    <col min="1" max="1" width="28.44140625" customWidth="1"/>
    <col min="2" max="2" width="13.5546875" customWidth="1"/>
    <col min="3" max="3" width="37" customWidth="1"/>
  </cols>
  <sheetData>
    <row r="1" spans="1:5" s="86" customFormat="1" ht="46.8" x14ac:dyDescent="0.45">
      <c r="A1" s="52" t="s">
        <v>395</v>
      </c>
      <c r="B1" s="91" t="s">
        <v>396</v>
      </c>
      <c r="C1" s="91" t="s">
        <v>407</v>
      </c>
      <c r="D1" s="92"/>
      <c r="E1" s="85"/>
    </row>
    <row r="2" spans="1:5" ht="18" x14ac:dyDescent="0.3">
      <c r="A2" s="26" t="s">
        <v>227</v>
      </c>
      <c r="B2" s="97">
        <v>2496</v>
      </c>
      <c r="C2" s="87" t="s">
        <v>38</v>
      </c>
      <c r="D2" s="48"/>
    </row>
    <row r="3" spans="1:5" ht="18" x14ac:dyDescent="0.3">
      <c r="A3" s="26" t="s">
        <v>228</v>
      </c>
      <c r="B3" s="97">
        <v>5612</v>
      </c>
      <c r="C3" s="87" t="s">
        <v>38</v>
      </c>
      <c r="D3" s="48"/>
    </row>
    <row r="4" spans="1:5" ht="18" x14ac:dyDescent="0.3">
      <c r="A4" s="26" t="s">
        <v>229</v>
      </c>
      <c r="B4" s="97">
        <v>47143</v>
      </c>
      <c r="C4" s="88" t="s">
        <v>38</v>
      </c>
      <c r="D4" s="48"/>
    </row>
    <row r="5" spans="1:5" ht="18" x14ac:dyDescent="0.3">
      <c r="A5" s="93" t="s">
        <v>402</v>
      </c>
      <c r="B5" s="96">
        <v>65828.003278999997</v>
      </c>
      <c r="C5" s="99" t="s">
        <v>281</v>
      </c>
      <c r="D5" s="48"/>
    </row>
    <row r="6" spans="1:5" ht="18" x14ac:dyDescent="0.3">
      <c r="A6" s="93" t="s">
        <v>406</v>
      </c>
      <c r="B6" s="96">
        <v>38936.501024700003</v>
      </c>
      <c r="C6" s="100" t="s">
        <v>42</v>
      </c>
      <c r="D6" s="48"/>
    </row>
    <row r="7" spans="1:5" ht="18" x14ac:dyDescent="0.3">
      <c r="A7" s="93" t="s">
        <v>405</v>
      </c>
      <c r="B7" s="96">
        <v>7611.0381311600004</v>
      </c>
      <c r="C7" s="99" t="s">
        <v>330</v>
      </c>
      <c r="D7" s="48"/>
    </row>
    <row r="8" spans="1:5" ht="18" x14ac:dyDescent="0.3">
      <c r="A8" s="93" t="s">
        <v>404</v>
      </c>
      <c r="B8" s="96">
        <v>15696.543165900001</v>
      </c>
      <c r="C8" s="99" t="s">
        <v>330</v>
      </c>
      <c r="D8" s="48"/>
    </row>
    <row r="9" spans="1:5" ht="18" x14ac:dyDescent="0.3">
      <c r="A9" s="94" t="s">
        <v>399</v>
      </c>
      <c r="B9" s="96">
        <v>33894.858921699997</v>
      </c>
      <c r="C9" s="87" t="s">
        <v>38</v>
      </c>
      <c r="D9" s="48"/>
    </row>
    <row r="10" spans="1:5" ht="18" x14ac:dyDescent="0.3">
      <c r="A10" s="93" t="s">
        <v>403</v>
      </c>
      <c r="B10" s="96">
        <v>21690.908322399999</v>
      </c>
      <c r="C10" s="95" t="s">
        <v>42</v>
      </c>
      <c r="D10" s="48"/>
    </row>
    <row r="11" spans="1:5" ht="18" x14ac:dyDescent="0.3">
      <c r="A11" s="93" t="s">
        <v>401</v>
      </c>
      <c r="B11" s="98">
        <v>2328</v>
      </c>
      <c r="C11" s="90" t="s">
        <v>256</v>
      </c>
      <c r="D11" s="48"/>
    </row>
    <row r="12" spans="1:5" ht="18" x14ac:dyDescent="0.3">
      <c r="A12" s="94" t="s">
        <v>398</v>
      </c>
      <c r="B12" s="96">
        <v>106790.897449</v>
      </c>
      <c r="C12" s="90" t="s">
        <v>48</v>
      </c>
      <c r="D12" s="48"/>
    </row>
    <row r="13" spans="1:5" ht="18" x14ac:dyDescent="0.3">
      <c r="A13" s="93" t="s">
        <v>397</v>
      </c>
      <c r="B13" s="96">
        <v>1123.1119814599999</v>
      </c>
      <c r="C13" s="87" t="s">
        <v>52</v>
      </c>
      <c r="D13" s="48"/>
    </row>
    <row r="14" spans="1:5" ht="18" x14ac:dyDescent="0.3">
      <c r="A14" s="26" t="s">
        <v>301</v>
      </c>
      <c r="B14" s="97">
        <v>4068</v>
      </c>
      <c r="C14" s="90" t="s">
        <v>38</v>
      </c>
      <c r="D14" s="48"/>
    </row>
    <row r="15" spans="1:5" ht="18" x14ac:dyDescent="0.3">
      <c r="A15" s="94" t="s">
        <v>400</v>
      </c>
      <c r="B15" s="96">
        <v>3235.61599759</v>
      </c>
      <c r="C15" s="87" t="s">
        <v>38</v>
      </c>
      <c r="D15" s="48"/>
    </row>
    <row r="16" spans="1:5" x14ac:dyDescent="0.3">
      <c r="A16" s="44"/>
      <c r="B16" s="89"/>
      <c r="C16" s="89"/>
    </row>
  </sheetData>
  <sortState ref="A2:E15">
    <sortCondition ref="A2"/>
  </sortState>
  <conditionalFormatting sqref="C2">
    <cfRule type="dataBar" priority="7">
      <dataBar showValue="0">
        <cfvo type="min"/>
        <cfvo type="max"/>
        <color rgb="FF638EC6"/>
      </dataBar>
    </cfRule>
  </conditionalFormatting>
  <conditionalFormatting sqref="C4">
    <cfRule type="dataBar" priority="5">
      <dataBar showValue="0">
        <cfvo type="min"/>
        <cfvo type="max"/>
        <color rgb="FF638EC6"/>
      </dataBar>
    </cfRule>
  </conditionalFormatting>
  <conditionalFormatting sqref="C5">
    <cfRule type="dataBar" priority="4">
      <dataBar showValue="0">
        <cfvo type="min"/>
        <cfvo type="max"/>
        <color rgb="FF638EC6"/>
      </dataBar>
    </cfRule>
  </conditionalFormatting>
  <conditionalFormatting sqref="C6">
    <cfRule type="dataBar" priority="3">
      <dataBar showValue="0">
        <cfvo type="min"/>
        <cfvo type="max"/>
        <color rgb="FF638EC6"/>
      </dataBar>
    </cfRule>
  </conditionalFormatting>
  <conditionalFormatting sqref="C7">
    <cfRule type="dataBar" priority="2">
      <dataBar showValue="0">
        <cfvo type="min"/>
        <cfvo type="max"/>
        <color rgb="FF638EC6"/>
      </dataBar>
    </cfRule>
  </conditionalFormatting>
  <conditionalFormatting sqref="C8">
    <cfRule type="dataBar" priority="1">
      <dataBar showValue="0">
        <cfvo type="min"/>
        <cfvo type="max"/>
        <color rgb="FF638EC6"/>
      </dataBar>
    </cfRule>
  </conditionalFormatting>
  <conditionalFormatting sqref="A7:A9 A4 A11:A15">
    <cfRule type="dataBar" priority="28">
      <dataBar showValue="0">
        <cfvo type="min"/>
        <cfvo type="max"/>
        <color rgb="FF638EC6"/>
      </dataBar>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London Population Estimates, 16</vt:lpstr>
      <vt:lpstr>Bills, MDA, Hearth Tax &amp; Census</vt:lpstr>
      <vt:lpstr>Extra Series</vt:lpstr>
      <vt:lpstr>Back projections </vt:lpstr>
      <vt:lpstr>Areas Mapped</vt:lpstr>
      <vt:lpstr>Extra Parochial Places</vt:lpstr>
      <vt:lpstr>'London Population Estimates, 16'!Print_Titles</vt:lpstr>
    </vt:vector>
  </TitlesOfParts>
  <Company>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humqth</dc:creator>
  <cp:lastModifiedBy>humqth</cp:lastModifiedBy>
  <dcterms:created xsi:type="dcterms:W3CDTF">2011-05-25T11:25:03Z</dcterms:created>
  <dcterms:modified xsi:type="dcterms:W3CDTF">2011-11-22T11:36:09Z</dcterms:modified>
</cp:coreProperties>
</file>